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2120" windowHeight="8820" tabRatio="935" firstSheet="32" activeTab="40"/>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_TA" sheetId="27" r:id="rId27"/>
    <sheet name="AT10_MME" sheetId="28" r:id="rId28"/>
    <sheet name="AT10A_" sheetId="29" r:id="rId29"/>
    <sheet name="AT-10 B" sheetId="30" r:id="rId30"/>
    <sheet name="AT-10 C" sheetId="31" r:id="rId31"/>
    <sheet name="AT-10D" sheetId="32" r:id="rId32"/>
    <sheet name="AT-10 E" sheetId="33" r:id="rId33"/>
    <sheet name="AT-10 F Drinking Water"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 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9_K_D" sheetId="64" r:id="rId64"/>
    <sheet name="AT-30_Coook-cum-Helper" sheetId="65" r:id="rId65"/>
    <sheet name="AT_31_Budget_provision " sheetId="66" r:id="rId66"/>
    <sheet name="AT32_Drought Pry Util" sheetId="67" r:id="rId67"/>
    <sheet name="AT-32A Drought UPry Util" sheetId="68" r:id="rId68"/>
  </sheets>
  <definedNames>
    <definedName name="_xlnm.Print_Area" localSheetId="43">'AT_17_Coverage-RBSK '!$A$1:$L$35</definedName>
    <definedName name="_xlnm.Print_Area" localSheetId="45">'AT_19_Impl_Agency'!$A$1:$J$39</definedName>
    <definedName name="_xlnm.Print_Area" localSheetId="46">'AT_20_CentralCookingagency '!$A$1:$M$36</definedName>
    <definedName name="_xlnm.Print_Area" localSheetId="61">'AT_28_RqmtKitchen'!$A$1:$S$31</definedName>
    <definedName name="_xlnm.Print_Area" localSheetId="5">'AT_2A_fundflow'!$A$1:$V$30</definedName>
    <definedName name="_xlnm.Print_Area" localSheetId="65">'AT_31_Budget_provision '!$A$1:$W$35</definedName>
    <definedName name="_xlnm.Print_Area" localSheetId="29">'AT-10 B'!$A$1:$J$31</definedName>
    <definedName name="_xlnm.Print_Area" localSheetId="30">'AT-10 C'!$A$1:$J$23</definedName>
    <definedName name="_xlnm.Print_Area" localSheetId="32">'AT-10 E'!$A$1:$G$31</definedName>
    <definedName name="_xlnm.Print_Area" localSheetId="33">'AT-10 F Drinking Water'!$A$1:$O$32</definedName>
    <definedName name="_xlnm.Print_Area" localSheetId="27">'AT10_MME'!$A$1:$H$32</definedName>
    <definedName name="_xlnm.Print_Area" localSheetId="28">'AT10A_'!$A$1:$E$33</definedName>
    <definedName name="_xlnm.Print_Area" localSheetId="31">'AT-10D'!$A$1:$H$33</definedName>
    <definedName name="_xlnm.Print_Area" localSheetId="34">'AT11_KS Year wise'!$A$1:$K$32</definedName>
    <definedName name="_xlnm.Print_Area" localSheetId="35">'AT11A_KS-District wise'!$A$1:$K$35</definedName>
    <definedName name="_xlnm.Print_Area" localSheetId="36">'AT12_KD-New'!$A$1:$K$34</definedName>
    <definedName name="_xlnm.Print_Area" localSheetId="37">'AT12A_KD-Replacement'!$A$1:$K$34</definedName>
    <definedName name="_xlnm.Print_Area" localSheetId="39">'AT-14'!$A$1:$N$29</definedName>
    <definedName name="_xlnm.Print_Area" localSheetId="40">'AT-14 A'!$A$1:$H$29</definedName>
    <definedName name="_xlnm.Print_Area" localSheetId="41">'AT-15'!$A$1:$L$29</definedName>
    <definedName name="_xlnm.Print_Area" localSheetId="42">'AT-16'!$A$1:$K$30</definedName>
    <definedName name="_xlnm.Print_Area" localSheetId="44">'AT18_Details_Community '!$A$1:$F$32</definedName>
    <definedName name="_xlnm.Print_Area" localSheetId="3">'AT-1-Gen_Info '!$A$1:$T$58</definedName>
    <definedName name="_xlnm.Print_Area" localSheetId="51">'AT-24'!$A$1:$M$31</definedName>
    <definedName name="_xlnm.Print_Area" localSheetId="54">'AT26_NoWD'!$A$1:$L$31</definedName>
    <definedName name="_xlnm.Print_Area" localSheetId="55">'AT26A_NoWD'!$A$1:$K$31</definedName>
    <definedName name="_xlnm.Print_Area" localSheetId="56">'AT27_Req_FG_CA_Pry'!$A$1:$R$35</definedName>
    <definedName name="_xlnm.Print_Area" localSheetId="57">'AT27A_Req_FG_CA_U Pry '!$A$1:$R$35</definedName>
    <definedName name="_xlnm.Print_Area" localSheetId="58">'AT27B_Req_FG_CA_N CLP'!$A$1:$N$34</definedName>
    <definedName name="_xlnm.Print_Area" localSheetId="59">'AT27C_Req_FG_Drought -Pry '!$A$1:$N$35</definedName>
    <definedName name="_xlnm.Print_Area" localSheetId="60">'AT27D_Req_FG_Drought -UPry '!$A$1:$N$35</definedName>
    <definedName name="_xlnm.Print_Area" localSheetId="62">'AT-28A_RqmtPlinthArea'!$A$1:$S$30</definedName>
    <definedName name="_xlnm.Print_Area" localSheetId="63">'AT29_K_D'!$A$1:$AF$31</definedName>
    <definedName name="_xlnm.Print_Area" localSheetId="4">'AT-2-S1 BUDGET'!$A$1:$V$32</definedName>
    <definedName name="_xlnm.Print_Area" localSheetId="64">'AT-30_Coook-cum-Helper'!$A$1:$L$31</definedName>
    <definedName name="_xlnm.Print_Area" localSheetId="66">'AT32_Drought Pry Util'!$A$1:$J$33</definedName>
    <definedName name="_xlnm.Print_Area" localSheetId="67">'AT-32A Drought UPry Util'!$A$1:$J$33</definedName>
    <definedName name="_xlnm.Print_Area" localSheetId="7">'AT3A_cvrg(Insti)_PY'!$A$1:$N$37</definedName>
    <definedName name="_xlnm.Print_Area" localSheetId="8">'AT3B_cvrg(Insti)_UPY '!$A$1:$N$37</definedName>
    <definedName name="_xlnm.Print_Area" localSheetId="9">'AT3C_cvrg(Insti)_UPY '!$A$1:$N$37</definedName>
    <definedName name="_xlnm.Print_Area" localSheetId="24">'AT-8_Hon_CCH_Pry'!$A$1:$V$36</definedName>
    <definedName name="_xlnm.Print_Area" localSheetId="25">'AT-8A_Hon_CCH_UPry'!$A$1:$V$34</definedName>
    <definedName name="_xlnm.Print_Area" localSheetId="1">'Contents'!$A$1:$C$66</definedName>
    <definedName name="_xlnm.Print_Area" localSheetId="10">'enrolment vs availed_PY'!$A$1:$Q$34</definedName>
    <definedName name="_xlnm.Print_Area" localSheetId="11">'enrolment vs availed_UPY'!$A$1:$Q$35</definedName>
    <definedName name="_xlnm.Print_Area" localSheetId="38">'Mode of cooking'!$A$1:$H$30</definedName>
    <definedName name="_xlnm.Print_Area" localSheetId="2">'Sheet1'!$A$1:$J$24</definedName>
    <definedName name="_xlnm.Print_Area" localSheetId="53">'Sheet1 (2)'!$A$1:$J$24</definedName>
    <definedName name="_xlnm.Print_Area" localSheetId="13">'T5_PLAN_vs_PRFM'!$A$1:$J$33</definedName>
    <definedName name="_xlnm.Print_Area" localSheetId="14">'T5A_PLAN_vs_PRFM '!$A$1:$J$33</definedName>
    <definedName name="_xlnm.Print_Area" localSheetId="15">'T5B_PLAN_vs_PRFM  (2)'!$A$1:$J$33</definedName>
    <definedName name="_xlnm.Print_Area" localSheetId="16">'T5C_Drought_PLAN_vs_PRFM '!$A$1:$J$33</definedName>
    <definedName name="_xlnm.Print_Area" localSheetId="17">'T5D_Drought_PLAN_vs_PRFM  '!$A$1:$J$33</definedName>
    <definedName name="_xlnm.Print_Area" localSheetId="18">'T6_FG_py_Utlsn'!$A$1:$L$33</definedName>
    <definedName name="_xlnm.Print_Area" localSheetId="19">'T6A_FG_Upy_Utlsn '!$A$1:$L$34</definedName>
    <definedName name="_xlnm.Print_Area" localSheetId="20">'T6B_Pay_FG_FCI_Pry'!$A$1:$M$36</definedName>
    <definedName name="_xlnm.Print_Area" localSheetId="21">'T6C_Coarse_Grain'!$A$1:$L$35</definedName>
    <definedName name="_xlnm.Print_Area" localSheetId="22">'T7_CC_PY_Utlsn'!$A$1:$Q$35</definedName>
    <definedName name="_xlnm.Print_Area" localSheetId="23">'T7ACC_UPY_Utlsn '!$A$1:$Q$34</definedName>
  </definedNames>
  <calcPr fullCalcOnLoad="1"/>
</workbook>
</file>

<file path=xl/sharedStrings.xml><?xml version="1.0" encoding="utf-8"?>
<sst xmlns="http://schemas.openxmlformats.org/spreadsheetml/2006/main" count="3172" uniqueCount="975">
  <si>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</si>
  <si>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</si>
  <si>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</si>
  <si>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</si>
  <si>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</si>
  <si>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</si>
  <si>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</si>
  <si>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</si>
  <si>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</si>
  <si>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</si>
  <si>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</si>
  <si>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</si>
  <si>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</si>
  <si>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</si>
  <si>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</si>
  <si>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</si>
  <si>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</si>
  <si>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</si>
  <si>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</si>
  <si>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</si>
  <si>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</si>
  <si>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</si>
  <si>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</si>
  <si>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</si>
  <si>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</si>
  <si>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</si>
  <si>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</si>
  <si>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</si>
  <si>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</si>
  <si>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</si>
  <si>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</si>
  <si>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</si>
  <si>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</si>
  <si>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</si>
  <si>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</si>
  <si>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</si>
  <si>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</si>
  <si>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</si>
  <si>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</si>
  <si>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</si>
  <si>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</si>
  <si>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</si>
  <si>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</si>
  <si>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</si>
  <si>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</si>
  <si>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</si>
  <si>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</si>
  <si>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</si>
  <si>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</si>
  <si>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</si>
  <si>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</si>
  <si>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</si>
  <si>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</si>
  <si>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</si>
  <si>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</si>
  <si>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</si>
  <si>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</si>
  <si>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</si>
  <si>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</si>
  <si>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</si>
  <si>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</si>
  <si>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</si>
  <si>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</si>
  <si>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</si>
  <si>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</si>
  <si>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</si>
  <si>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</si>
  <si>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</si>
  <si>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</si>
  <si>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</si>
  <si>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</si>
  <si>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</si>
  <si>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</si>
  <si>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</si>
  <si>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</si>
  <si>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</si>
  <si>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</si>
  <si>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</si>
  <si>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</si>
  <si>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</si>
  <si>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</si>
  <si>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</si>
  <si>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</si>
  <si>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</si>
  <si>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</si>
  <si>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</si>
  <si>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</si>
  <si>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</si>
  <si>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</si>
  <si>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</si>
  <si>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</si>
  <si>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</si>
  <si>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</si>
  <si>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</si>
  <si>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</si>
  <si>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</si>
  <si>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</si>
  <si>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</si>
  <si>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</si>
  <si>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</si>
  <si>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</si>
  <si>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</si>
  <si>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</si>
  <si>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</si>
  <si>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</si>
  <si>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</si>
  <si>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</si>
  <si>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</si>
  <si>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</si>
  <si>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</si>
  <si>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</si>
  <si>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</si>
  <si>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</si>
  <si>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</si>
  <si>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</si>
  <si>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</si>
  <si>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</si>
  <si>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</si>
  <si>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</si>
  <si>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</si>
  <si>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</si>
  <si>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</si>
  <si>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</si>
  <si>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</si>
  <si>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</si>
  <si>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</si>
  <si>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</si>
  <si>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</si>
  <si>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</si>
  <si>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</si>
  <si>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</si>
  <si>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</si>
  <si>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</si>
  <si>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</si>
  <si>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</si>
  <si>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</si>
  <si>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</si>
  <si>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</si>
  <si>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</si>
  <si>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</si>
  <si>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</si>
  <si>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</si>
  <si>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</si>
  <si>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</si>
  <si>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</si>
  <si>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</si>
  <si>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</si>
  <si>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</si>
  <si>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</si>
  <si>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</si>
  <si>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</si>
  <si>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</si>
  <si>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</si>
  <si>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</si>
  <si>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</si>
  <si>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</si>
  <si>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</si>
  <si>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</si>
  <si>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</si>
  <si>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</si>
  <si>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</si>
  <si>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</si>
  <si>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</si>
  <si>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</si>
  <si>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</si>
  <si>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</si>
  <si>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</si>
  <si>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</si>
  <si>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</si>
  <si>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</si>
  <si>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</si>
  <si>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</si>
  <si>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</si>
  <si>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</si>
  <si>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</si>
  <si>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</si>
  <si>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</si>
  <si>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</si>
  <si>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</si>
  <si>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</si>
  <si>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</si>
  <si>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</si>
  <si>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</si>
  <si>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</si>
  <si>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</si>
  <si>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</si>
  <si>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</si>
  <si>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</si>
  <si>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</si>
  <si>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</si>
  <si>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</si>
  <si>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</si>
  <si>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</si>
  <si>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</si>
  <si>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</si>
  <si>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</si>
  <si>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</si>
  <si>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</si>
  <si>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</si>
  <si>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</si>
  <si>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</si>
  <si>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</si>
  <si>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</si>
  <si>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</si>
  <si>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</si>
  <si>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</si>
  <si>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</si>
  <si>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</si>
  <si>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</si>
  <si>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</si>
  <si>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</si>
  <si>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</si>
  <si>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</si>
  <si>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</si>
  <si>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</si>
  <si>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</si>
  <si>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</si>
  <si>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</si>
  <si>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</si>
  <si>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</si>
  <si>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</si>
  <si>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</si>
  <si>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</si>
  <si>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</si>
  <si>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</si>
  <si>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</si>
  <si>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</si>
  <si>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</si>
  <si>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</si>
  <si>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</si>
  <si>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</si>
  <si>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</si>
  <si>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</si>
  <si>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</si>
  <si>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</si>
  <si>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</si>
  <si>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</si>
  <si>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</si>
  <si>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</si>
  <si>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</si>
  <si>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</si>
  <si>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</si>
  <si>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</si>
  <si>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</si>
  <si>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</si>
  <si>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</si>
  <si>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</si>
  <si>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</si>
  <si>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</si>
  <si>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</si>
  <si>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</si>
  <si>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</si>
  <si>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</si>
  <si>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</si>
  <si>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</si>
  <si>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</si>
  <si>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</si>
  <si>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</si>
  <si>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</si>
  <si>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</si>
  <si>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</si>
  <si>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</si>
  <si>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</si>
  <si>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</si>
  <si>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</si>
  <si>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</si>
  <si>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</si>
  <si>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</si>
  <si>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</si>
  <si>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</si>
  <si>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</si>
  <si>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</si>
  <si>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</si>
  <si>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</si>
  <si>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</si>
  <si>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</si>
  <si>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</si>
  <si>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</si>
  <si>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</si>
  <si>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</si>
  <si>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</si>
  <si>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</si>
  <si>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</si>
  <si>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</si>
  <si>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</si>
  <si>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</si>
  <si>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</si>
  <si>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</si>
  <si>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</si>
  <si>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</si>
  <si>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</si>
  <si>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</si>
  <si>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</si>
  <si>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</si>
  <si>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</si>
  <si>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</si>
  <si>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</si>
  <si>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</si>
  <si>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</si>
  <si>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</si>
  <si>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</si>
  <si>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</si>
  <si>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</si>
  <si>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</si>
  <si>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</si>
  <si>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</si>
  <si>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</si>
  <si>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</si>
  <si>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</si>
  <si>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</si>
  <si>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</si>
  <si>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</si>
  <si>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</si>
  <si>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</si>
  <si>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</si>
  <si>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</si>
  <si>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</si>
  <si>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</si>
  <si>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</si>
  <si>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</si>
  <si>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</si>
  <si>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</si>
  <si>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</si>
  <si>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</si>
  <si>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</si>
  <si>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</si>
  <si>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</si>
  <si>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</si>
  <si>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</si>
  <si>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</si>
  <si>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</si>
  <si>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</si>
  <si>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</si>
  <si>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</si>
  <si>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</si>
  <si>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</si>
  <si>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</si>
  <si>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</si>
  <si>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</si>
  <si>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</si>
  <si>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</si>
  <si>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</si>
  <si>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</si>
  <si>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</si>
  <si>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</si>
  <si>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</si>
  <si>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</si>
  <si>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</si>
  <si>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</si>
  <si>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</si>
  <si>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</si>
  <si>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</si>
  <si>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</si>
  <si>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</si>
  <si>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</si>
  <si>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</si>
  <si>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</si>
  <si>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</si>
  <si>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</si>
  <si>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</si>
  <si>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</si>
  <si>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</si>
  <si>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</si>
  <si>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</si>
  <si>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</si>
  <si>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</si>
  <si>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</si>
  <si>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</si>
  <si>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</si>
  <si>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</si>
  <si>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</si>
  <si>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</si>
  <si>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</si>
  <si>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</si>
  <si>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</si>
  <si>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</si>
  <si>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</si>
  <si>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</si>
  <si>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</si>
  <si>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</si>
  <si>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</si>
  <si>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</si>
  <si>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</si>
  <si>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</si>
  <si>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</si>
  <si>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</si>
  <si>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</si>
  <si>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</si>
  <si>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</si>
  <si>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</si>
  <si>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</si>
  <si>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</si>
  <si>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</si>
  <si>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</si>
  <si>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</si>
  <si>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</si>
  <si>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</si>
  <si>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</si>
  <si>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</si>
  <si>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</si>
  <si>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</si>
  <si>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</si>
  <si>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</si>
  <si>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</si>
  <si>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</si>
  <si>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</si>
  <si>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</si>
  <si>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</si>
  <si>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</si>
  <si>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</si>
  <si>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</si>
  <si>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</si>
  <si>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</si>
  <si>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</si>
  <si>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</si>
  <si>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</si>
  <si>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</si>
  <si>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</si>
  <si>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</si>
  <si>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</si>
  <si>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</si>
  <si>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</si>
  <si>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</si>
  <si>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</si>
  <si>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</si>
  <si>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</si>
  <si>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</si>
  <si>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</si>
  <si>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</si>
  <si>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</si>
  <si>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</si>
  <si>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</si>
  <si>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</si>
  <si>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</si>
  <si>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</si>
  <si>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</si>
  <si>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</si>
  <si>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</si>
  <si>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</si>
  <si>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</si>
  <si>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</si>
  <si>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</si>
  <si>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</si>
  <si>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</si>
  <si>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</si>
  <si>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</si>
  <si>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</si>
  <si>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</si>
  <si>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</si>
  <si>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</si>
  <si>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</si>
  <si>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</si>
  <si>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</si>
  <si>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</si>
  <si>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</si>
  <si>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</si>
  <si>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</si>
  <si>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</si>
  <si>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</si>
  <si>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</si>
  <si>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</si>
  <si>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</si>
  <si>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</si>
  <si>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</si>
  <si>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</si>
  <si>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</si>
  <si>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</si>
  <si>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</si>
  <si>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</si>
  <si>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</si>
  <si>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</si>
  <si>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</si>
  <si>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</si>
  <si>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</si>
  <si>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</si>
  <si>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</si>
  <si>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</si>
  <si>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</si>
  <si>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</si>
  <si>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</si>
  <si>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</si>
  <si>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</si>
  <si>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</si>
  <si>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</si>
  <si>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</si>
  <si>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</si>
  <si>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</si>
  <si>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</si>
  <si>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</si>
  <si>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</si>
  <si>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</si>
  <si>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</si>
  <si>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</si>
  <si>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</si>
  <si>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</si>
  <si>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</si>
  <si>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</si>
  <si>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</si>
  <si>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</si>
  <si>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</si>
  <si>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</si>
  <si>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</si>
  <si>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</si>
  <si>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</si>
  <si>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</si>
  <si>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</si>
  <si>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</si>
  <si>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</si>
  <si>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</si>
  <si>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</si>
  <si>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</si>
  <si>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</si>
  <si>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</si>
  <si>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</si>
  <si>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</si>
  <si>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</si>
  <si>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</si>
  <si>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</si>
  <si>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</si>
  <si>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</si>
  <si>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</si>
  <si>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</si>
  <si>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</si>
  <si>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</si>
  <si>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</si>
  <si>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</si>
  <si>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</si>
  <si>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</si>
  <si>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</si>
  <si>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</si>
  <si>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</si>
  <si>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</si>
  <si>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</si>
  <si>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</si>
  <si>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</si>
  <si>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</si>
  <si>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</si>
  <si>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</si>
  <si>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</si>
  <si>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</si>
  <si>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</si>
  <si>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</si>
  <si>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</si>
  <si>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</si>
  <si>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</si>
  <si>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</si>
  <si>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</si>
  <si>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</si>
  <si>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</si>
  <si>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</si>
  <si>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</si>
  <si>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</si>
  <si>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</si>
  <si>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</si>
  <si>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</si>
  <si>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</si>
  <si>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</si>
  <si>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</si>
  <si>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</si>
  <si>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</si>
  <si>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</si>
  <si>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</si>
  <si>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</si>
  <si>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</si>
  <si>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</si>
  <si>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</si>
  <si>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</si>
  <si>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</si>
  <si>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</si>
  <si>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</si>
  <si>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</si>
  <si>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</si>
  <si>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</si>
  <si>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</si>
  <si>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</si>
  <si>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</si>
  <si>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</si>
  <si>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</si>
  <si>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</si>
  <si>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</si>
  <si>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</si>
  <si>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</si>
  <si>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</si>
  <si>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</si>
  <si>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</si>
  <si>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</si>
  <si>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</si>
  <si>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</si>
  <si>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</si>
  <si>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</si>
  <si>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</si>
  <si>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</si>
  <si>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</si>
  <si>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</si>
  <si>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</si>
  <si>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</si>
  <si>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</si>
  <si>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</si>
  <si>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</si>
  <si>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</si>
  <si>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</si>
  <si>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</si>
  <si>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</si>
  <si>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</si>
  <si>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</si>
  <si>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</si>
  <si>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</si>
  <si>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</si>
  <si>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</si>
  <si>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</si>
  <si>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</si>
  <si>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</si>
  <si>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</si>
  <si>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</si>
  <si>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</si>
  <si>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</si>
  <si>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</si>
  <si>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</si>
  <si>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</si>
  <si>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</si>
  <si>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</si>
  <si>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</si>
  <si>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</si>
  <si>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</si>
  <si>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</si>
  <si>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</si>
  <si>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</si>
  <si>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</si>
  <si>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</si>
  <si>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</si>
  <si>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</si>
  <si>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</si>
  <si>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</si>
  <si>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</si>
  <si>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</si>
  <si>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</si>
  <si>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</si>
  <si>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</si>
  <si>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</si>
  <si>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</si>
  <si>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</si>
  <si>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</si>
  <si>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</si>
  <si>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</si>
  <si>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</si>
  <si>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</si>
  <si>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</si>
  <si>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</si>
  <si>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</si>
  <si>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</si>
  <si>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</si>
  <si>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</si>
  <si>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</si>
  <si>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</si>
  <si>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</si>
  <si>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</si>
  <si>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</si>
  <si>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</si>
  <si>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</si>
  <si>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</si>
  <si>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</si>
  <si>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</si>
  <si>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</si>
  <si>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AT-4A: Enrolment vis-a-vis availed for MDM  (Upper Primary, Classes VI - VIII) 2017-18</t>
  </si>
  <si>
    <t>Table: AT-5:  PAB-MDM Approval vs. PERFORMANCE (Primary, Classes I - V) during 2017-18</t>
  </si>
  <si>
    <t>MDM-PAB Approval for 2017-18</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</si>
  <si>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</si>
  <si>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</si>
  <si>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</si>
  <si>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</si>
  <si>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</si>
  <si>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</si>
  <si>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</si>
  <si>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</si>
  <si>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</si>
  <si>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</si>
  <si>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</si>
  <si>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</si>
  <si>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</si>
  <si>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</si>
  <si>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</si>
  <si>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</si>
  <si>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</si>
  <si>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</si>
  <si>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</si>
  <si>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</si>
  <si>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</si>
  <si>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</si>
  <si>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</si>
  <si>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</si>
  <si>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</si>
  <si>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</si>
  <si>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</si>
  <si>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</si>
  <si>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</si>
  <si>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</si>
  <si>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</si>
  <si>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</si>
  <si>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</si>
  <si>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</si>
  <si>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</si>
  <si>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</si>
  <si>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</si>
  <si>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</si>
  <si>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</si>
  <si>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</si>
  <si>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</si>
  <si>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</si>
  <si>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</si>
  <si>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</si>
  <si>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</si>
  <si>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</si>
  <si>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</si>
  <si>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</si>
  <si>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</si>
  <si>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</si>
  <si>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</si>
  <si>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</si>
  <si>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</si>
  <si>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</si>
  <si>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</si>
  <si>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</si>
  <si>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</si>
  <si>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</si>
  <si>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</si>
  <si>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</si>
  <si>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</si>
  <si>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</si>
  <si>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</si>
  <si>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</si>
  <si>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</si>
  <si>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</si>
  <si>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</si>
  <si>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</si>
  <si>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</si>
  <si>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</si>
  <si>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</si>
  <si>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</si>
  <si>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</si>
  <si>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</si>
  <si>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</si>
  <si>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</si>
  <si>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</si>
  <si>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</si>
  <si>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</si>
  <si>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</si>
  <si>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</si>
  <si>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</si>
  <si>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</si>
  <si>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</si>
  <si>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</si>
  <si>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</si>
  <si>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</si>
  <si>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</si>
  <si>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</si>
  <si>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</si>
  <si>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</si>
  <si>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</si>
  <si>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</si>
  <si>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</si>
  <si>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</si>
  <si>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</si>
  <si>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</si>
  <si>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</si>
  <si>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</si>
  <si>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</si>
  <si>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</si>
  <si>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</si>
  <si>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</si>
  <si>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</si>
  <si>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</si>
  <si>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</si>
  <si>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</si>
  <si>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</si>
  <si>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</si>
  <si>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</si>
  <si>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Secretary of the Nodal Department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</si>
  <si>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</si>
  <si>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</si>
  <si>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</si>
  <si>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</si>
  <si>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</si>
  <si>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</si>
  <si>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</si>
  <si>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</si>
  <si>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</si>
  <si>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</si>
  <si>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</si>
  <si>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</si>
  <si>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</si>
  <si>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</si>
  <si>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</si>
  <si>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</si>
  <si>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</si>
  <si>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</si>
  <si>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</si>
  <si>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</si>
  <si>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</si>
  <si>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</si>
  <si>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</si>
  <si>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</si>
  <si>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</si>
  <si>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</si>
  <si>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</si>
  <si>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</si>
  <si>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</si>
  <si>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</si>
  <si>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</si>
  <si>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</si>
  <si>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</si>
  <si>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</si>
  <si>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</si>
  <si>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</si>
  <si>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</si>
  <si>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</si>
  <si>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</si>
  <si>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</si>
  <si>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</si>
  <si>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</si>
  <si>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</si>
  <si>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(For the Period 01.04.17 to 31.03.18)</t>
  </si>
  <si>
    <t>During 01.04.17 to 31.03.2018</t>
  </si>
  <si>
    <t>During 01.04.17 to 31.03.18</t>
  </si>
  <si>
    <t>(For the Period 01.4.17 to 31.03.18)</t>
  </si>
  <si>
    <t>(As on 31st March, 2018)</t>
  </si>
  <si>
    <t>As on 31st March, 2018</t>
  </si>
  <si>
    <t>Budget Released till 31.03.2018</t>
  </si>
  <si>
    <t xml:space="preserve">Total Unspent Balance as on 31.03.2018   </t>
  </si>
  <si>
    <t xml:space="preserve">Total Unspent Balance as on 31.03.2018                                            </t>
  </si>
  <si>
    <t>Unspent Balance as on 31.03.2018</t>
  </si>
  <si>
    <t>Unspent balance as on 31.03.2018               [Col: (4+5)-7]</t>
  </si>
  <si>
    <t>Feb</t>
  </si>
  <si>
    <t>Mar</t>
  </si>
  <si>
    <t>Apr, 2017</t>
  </si>
  <si>
    <t>Dec, 2017</t>
  </si>
  <si>
    <t>Jan, 2018</t>
  </si>
  <si>
    <t>Coarse Grains</t>
  </si>
  <si>
    <t>Table: AT-31 : Budget Provision for the Year 2018-19</t>
  </si>
  <si>
    <r>
      <t xml:space="preserve">No. of working days </t>
    </r>
    <r>
      <rPr>
        <b/>
        <sz val="8"/>
        <rFont val="Arial"/>
        <family val="2"/>
      </rPr>
      <t xml:space="preserve">(During 01.04.17 to 31.03.18)     </t>
    </r>
    <r>
      <rPr>
        <b/>
        <sz val="10"/>
        <rFont val="Arial"/>
        <family val="2"/>
      </rPr>
      <t xml:space="preserve">             </t>
    </r>
  </si>
  <si>
    <t>Number of School Working Days (Primary,Classes I-V) for 2018-19</t>
  </si>
  <si>
    <t xml:space="preserve">No. of working days (During 01.04.17 to 31.03.18)                  </t>
  </si>
  <si>
    <t>Engaged in 2017-18</t>
  </si>
  <si>
    <t>2018-19</t>
  </si>
  <si>
    <t>Table: AT- 10 F</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</si>
  <si>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</si>
  <si>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</si>
  <si>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</si>
  <si>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</si>
  <si>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</si>
  <si>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</si>
  <si>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</si>
  <si>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</si>
  <si>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</si>
  <si>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</si>
  <si>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</si>
  <si>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</si>
  <si>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</si>
  <si>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</si>
  <si>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</si>
  <si>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AT - 10 F</t>
  </si>
  <si>
    <t>Information on Drinking water facilites</t>
  </si>
  <si>
    <t>Table AT-10 F: Information on Drinking water facilites</t>
  </si>
  <si>
    <t>THIRUVANANTHAPURAM</t>
  </si>
  <si>
    <t>KOLLAM</t>
  </si>
  <si>
    <t>PATHANAMTHITTA</t>
  </si>
  <si>
    <t>ALAPPUZHA</t>
  </si>
  <si>
    <t>KOTTAYAM</t>
  </si>
  <si>
    <t>IDUKKI</t>
  </si>
  <si>
    <t>ERNAKULAM</t>
  </si>
  <si>
    <t>THRISSUR</t>
  </si>
  <si>
    <t>PALAKKAD</t>
  </si>
  <si>
    <t>MALAPPURAM</t>
  </si>
  <si>
    <t>KOZHIKODE</t>
  </si>
  <si>
    <t>WAYANAD</t>
  </si>
  <si>
    <t>KANNUR</t>
  </si>
  <si>
    <t>KASARAGOD</t>
  </si>
  <si>
    <t>State / UT: KERALA</t>
  </si>
  <si>
    <t>Boiled Egg</t>
  </si>
  <si>
    <t>1 per week</t>
  </si>
  <si>
    <t>150 ml</t>
  </si>
  <si>
    <t>Boiled Milk</t>
  </si>
  <si>
    <t>twice per week</t>
  </si>
  <si>
    <t>TOTAL</t>
  </si>
  <si>
    <t>Total Enrolment (As on 30.09.2017)</t>
  </si>
  <si>
    <t>NIL</t>
  </si>
  <si>
    <t>e-transfer</t>
  </si>
  <si>
    <r>
      <t xml:space="preserve">State/UT: </t>
    </r>
    <r>
      <rPr>
        <b/>
        <u val="single"/>
        <sz val="10"/>
        <rFont val="Arial"/>
        <family val="2"/>
      </rPr>
      <t>KERALA</t>
    </r>
  </si>
  <si>
    <t>Government/UT Administration of  Kerala</t>
  </si>
  <si>
    <t>(For the Period 01.4.17 to 31.03.18</t>
  </si>
  <si>
    <t xml:space="preserve">Released by State Govt,if any </t>
  </si>
  <si>
    <r>
      <t xml:space="preserve">Unspent Balance as on 31.03.18  [Col. 4+ Col.5+Col.6-Col.8] </t>
    </r>
    <r>
      <rPr>
        <sz val="10"/>
        <rFont val="Arial"/>
        <family val="2"/>
      </rPr>
      <t xml:space="preserve"> </t>
    </r>
  </si>
  <si>
    <t>FOOT NOTE:- the state additional assistance of 932.27 lakh rupees @ Rs.1400 per MT was completely expended for the year ( because only the actual amount to meet the additional expenditure is released).The unspent balance shown in column 8 is that remaining in central assistance.</t>
  </si>
  <si>
    <r>
      <rPr>
        <b/>
        <sz val="10"/>
        <rFont val="Arial"/>
        <family val="2"/>
      </rPr>
      <t>Foot Note:</t>
    </r>
    <r>
      <rPr>
        <sz val="10"/>
        <rFont val="Arial"/>
        <family val="2"/>
      </rPr>
      <t xml:space="preserve">-  An officer in the cadre of Junior Superintendent and designated as Noon Meal Officer (NMO) is posted at every educational sub-district level office (block level office) to monitor the progress the implementation of the Scheme. He/She has to visit a minimum of 15 schools in every month and file the visit report to District level authorities. Further, two Zonal Mid day Meal Coordinators have been appointed for North and Soiuth Zones for carrying out effective coordination among NMOs and to bring in more public participation in the Scheme.One officer designated as  Noon Feeding Supervisor(NFS) (in the cadre of Senior Superintendent) is posted at each District level office to oversee the programme at the District level. So, Deputy Directors of all districts, NFS, Assistant Educational Officers (Block Level Educational Officers), Zonal Coordinators and NMOs visit schools on regular basis and oversee the progress of the implementation of the Scheme . Apart from these, Officers from the State Office randomly inspect schools and take action against erring Headmasters. A separate section is functioning in the State Nodal Office for conducting random inspection and audit of the Scheme. </t>
    </r>
  </si>
  <si>
    <t>No</t>
  </si>
  <si>
    <t>SIRD, KERALA</t>
  </si>
  <si>
    <t>yet to finalize</t>
  </si>
  <si>
    <t>NO</t>
  </si>
  <si>
    <t>will be started soon</t>
  </si>
  <si>
    <t>handbooks, flipbooks, brochures and albums</t>
  </si>
  <si>
    <t>Expendituer Incurred               (in Rs)</t>
  </si>
  <si>
    <t>Director of Public Instruction</t>
  </si>
  <si>
    <t>Deputy Director of Education</t>
  </si>
  <si>
    <t>Sr.Administrative Assistant(Noonmeal)</t>
  </si>
  <si>
    <t>Accounts Officer</t>
  </si>
  <si>
    <t>Assistant Educational Officer</t>
  </si>
  <si>
    <t>Noon Meal Officer</t>
  </si>
  <si>
    <t>Superintendent</t>
  </si>
  <si>
    <t>Clerks</t>
  </si>
  <si>
    <t>Driver</t>
  </si>
  <si>
    <t>Peon</t>
  </si>
  <si>
    <t>Contractual/Part time employee</t>
  </si>
  <si>
    <t>Computor Programmer</t>
  </si>
  <si>
    <t xml:space="preserve">Data Entry Operator </t>
  </si>
  <si>
    <t xml:space="preserve"> Government/UT Administration of  Kerala</t>
  </si>
  <si>
    <t>Zonal Coordinator</t>
  </si>
  <si>
    <t>Additional Director of Public Instruction</t>
  </si>
  <si>
    <t>Charge only</t>
  </si>
  <si>
    <t>CEPCI Laboratory, Kollam</t>
  </si>
  <si>
    <t>Yes</t>
  </si>
  <si>
    <t>telephone, e-mail, written complaints</t>
  </si>
  <si>
    <t>Yes, 0471-23580548</t>
  </si>
  <si>
    <t>Yes, dpinoonmeal@gmail.com</t>
  </si>
  <si>
    <t>yes</t>
  </si>
  <si>
    <t>thiruvananthapuram, kozhikkode, kottayam, pathanamthitta</t>
  </si>
  <si>
    <t>July-17, September-17, October-17, February-2018</t>
  </si>
  <si>
    <t>resolved</t>
  </si>
  <si>
    <t>took disciplinary action against the erring officers</t>
  </si>
  <si>
    <t>from all districts</t>
  </si>
  <si>
    <t xml:space="preserve">throughout the year </t>
  </si>
  <si>
    <t>conducted surprise inspections and corrective measures taken</t>
  </si>
  <si>
    <t>State / UT: Kerala</t>
  </si>
  <si>
    <t>State / UT:Kerala</t>
  </si>
  <si>
    <t>Nil</t>
  </si>
  <si>
    <t>Date:_1.5.2018________</t>
  </si>
  <si>
    <t>1.5.2018</t>
  </si>
  <si>
    <t>Date:1.5.2018_________</t>
  </si>
  <si>
    <t>Date:1.5.2018</t>
  </si>
  <si>
    <t>Date:_1.5.2018</t>
  </si>
  <si>
    <t>State:-Kerala</t>
  </si>
  <si>
    <t>STATE/UT : Kerala</t>
  </si>
  <si>
    <t>STATE/UT:Kerala</t>
  </si>
  <si>
    <t>Date:01.05.2018</t>
  </si>
  <si>
    <t>State/UT:Kerala</t>
  </si>
  <si>
    <t>State/UT :Kerala</t>
  </si>
  <si>
    <t>Kerala</t>
  </si>
  <si>
    <t>Date:1.5.2018_</t>
  </si>
  <si>
    <t>Date: 1/5/2018</t>
  </si>
  <si>
    <t>01.05.2018_________</t>
  </si>
  <si>
    <t>Government/UT Administration of Kerala</t>
  </si>
  <si>
    <t>Pulse 1 green gram</t>
  </si>
  <si>
    <t>Pulse 3 Red gram</t>
  </si>
  <si>
    <t>Pulse 4 Bengal gram</t>
  </si>
  <si>
    <t>Pulse 2 Tur dal</t>
  </si>
  <si>
    <t>Kitchen-cum-store sanctioned during              2006-07 to 2017-18</t>
  </si>
  <si>
    <t>sub total</t>
  </si>
  <si>
    <t xml:space="preserve">                          Government/UT Administration of Kerala</t>
  </si>
  <si>
    <t>District :Kerala</t>
  </si>
  <si>
    <t xml:space="preserve"> Government/UT Administration of Kerala</t>
  </si>
  <si>
    <t xml:space="preserve">                                                                                                                                                                               Government/UT Administration of  Kerala</t>
  </si>
  <si>
    <t xml:space="preserve">                                                                                                                                                                                     Government/UT Administration of Kerala</t>
  </si>
  <si>
    <t xml:space="preserve">                                                                                                                                                                               Government/UT Administration of Kerala</t>
  </si>
  <si>
    <t xml:space="preserve">                                                                                                                                                                                                                                                    Secretary of the Nodal Department </t>
  </si>
  <si>
    <t xml:space="preserve">                                                                                                                                                                                                     Government/UT Administration of Kerala</t>
  </si>
  <si>
    <t>Government/UT Administration of Kerala________</t>
  </si>
  <si>
    <t>Government/UT Administration of Kerala ________</t>
  </si>
  <si>
    <t>Government/UT Administration of Kerala_</t>
  </si>
  <si>
    <t xml:space="preserve"> Government/UT Administration of Kerala </t>
  </si>
  <si>
    <t>November, December</t>
  </si>
  <si>
    <t>fund transferred</t>
  </si>
  <si>
    <t>yet to work out</t>
  </si>
  <si>
    <t>FOOT NOTE:- The figure in Col.8 shows the average number of children given IFA tablets weekly.</t>
  </si>
  <si>
    <t>Foot Note:-                                                                                                                                                                                                                                                                                                                                                              State released an amount of 7330.40 lakh rupees in March 2017 (during 2016-17) as State Mandatory Share for the construction of 3031 Kitchen-cum-Store Units. Proposal for central share was submitted alongwith State PWD SOR after releasing the state share of 7330.40 lakhs. The said amount could not be expended during 2016-17 as it was released at the fag end of the year, So, State provided the amount in the budget for 2017-18. Central share was received by State in December 2017. Central Government approved a total amount of 21097.09 lakh rupees instead of the earlier approved ( during the PAB for 2016-17) figure of 18326 lakhs. The revised central share on the basis of Plinth Area Norms based on State PWD SOR  was 12658.26 lakh rupees.The State share is fixed at 8438.83 lakh rupees. Since State had already released 7330.40 lakhs, it needed to release an amount of  1108.43 lakh rupees more. This amount coupled with the central share of 12658.26 will be provided to the Nodal Department of Directorate of Public Instruction in May 2018 via Supplementary Demand for Grants for the year 2017-18. The entire 3031 kitchen cum store units will be constructed on or before 31.03.2019.</t>
  </si>
  <si>
    <t>presence of E-coli , yeast and mould detected in certain samples</t>
  </si>
  <si>
    <t>Sd/-</t>
  </si>
  <si>
    <t xml:space="preserve">                                                                                                                                                                                                                            Secretary of the Nodal Department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</si>
</sst>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000"/>
    <numFmt numFmtId="179" formatCode="0.000"/>
    <numFmt numFmtId="180" formatCode="0.00000000000"/>
  </numFmts>
  <fonts count="96">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sz val="10"/>
      <color indexed="8"/>
      <name val="Cambria"/>
      <family val="1"/>
    </font>
    <font>
      <b/>
      <i/>
      <sz val="10"/>
      <color indexed="8"/>
      <name val="Calibri"/>
      <family val="2"/>
    </font>
    <font>
      <b/>
      <sz val="14"/>
      <color indexed="8"/>
      <name val="Calibri"/>
      <family val="2"/>
    </font>
    <font>
      <b/>
      <sz val="12"/>
      <color indexed="8"/>
      <name val="Calibri"/>
      <family val="2"/>
    </font>
    <font>
      <sz val="10"/>
      <color indexed="10"/>
      <name val="Arial"/>
      <family val="2"/>
    </font>
    <font>
      <sz val="10"/>
      <name val="Calibri"/>
      <family val="2"/>
    </font>
    <font>
      <sz val="10"/>
      <color indexed="8"/>
      <name val="Arial"/>
      <family val="2"/>
    </font>
    <font>
      <b/>
      <sz val="10"/>
      <color indexed="8"/>
      <name val="Cambria"/>
      <family val="1"/>
    </font>
    <font>
      <sz val="12"/>
      <name val="Trebuchet MS"/>
      <family val="2"/>
    </font>
    <font>
      <i/>
      <sz val="11"/>
      <name val="Trebuchet MS"/>
      <family val="2"/>
    </font>
    <font>
      <i/>
      <sz val="10"/>
      <name val="Trebuchet MS"/>
      <family val="2"/>
    </font>
    <font>
      <sz val="10"/>
      <color indexed="8"/>
      <name val="Calibri"/>
      <family val="2"/>
    </font>
    <font>
      <sz val="14"/>
      <name val="Arial"/>
      <family val="2"/>
    </font>
    <font>
      <sz val="12"/>
      <color indexed="8"/>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54"/>
      <name val="Calibri"/>
      <family val="0"/>
    </font>
    <font>
      <b/>
      <sz val="44"/>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bottom style="thin"/>
    </border>
    <border>
      <left style="thin"/>
      <right/>
      <top/>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right style="thin"/>
      <top/>
      <bottom style="thin"/>
    </border>
    <border>
      <left/>
      <right style="double"/>
      <top style="thin"/>
      <bottom style="thin"/>
    </border>
    <border>
      <left/>
      <right style="thin"/>
      <top/>
      <bottom/>
    </border>
    <border>
      <left style="thin"/>
      <right>
        <color indexed="63"/>
      </right>
      <top style="thin">
        <color indexed="8"/>
      </top>
      <bottom style="thin"/>
    </border>
    <border>
      <left>
        <color indexed="63"/>
      </left>
      <right style="thin"/>
      <top style="thin">
        <color indexed="8"/>
      </top>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950">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18" fillId="0" borderId="0" xfId="65" applyFont="1">
      <alignment/>
      <protection/>
    </xf>
    <xf numFmtId="0" fontId="19" fillId="0" borderId="11" xfId="65" applyFont="1" applyBorder="1" applyAlignment="1">
      <alignment horizontal="center" vertical="top" wrapText="1"/>
      <protection/>
    </xf>
    <xf numFmtId="0" fontId="79" fillId="0" borderId="0" xfId="65">
      <alignment/>
      <protection/>
    </xf>
    <xf numFmtId="0" fontId="79" fillId="0" borderId="0" xfId="65" applyAlignment="1">
      <alignment horizontal="left"/>
      <protection/>
    </xf>
    <xf numFmtId="0" fontId="20" fillId="0" borderId="0" xfId="65" applyFont="1" applyAlignment="1">
      <alignment horizontal="left"/>
      <protection/>
    </xf>
    <xf numFmtId="0" fontId="79" fillId="0" borderId="16" xfId="65" applyBorder="1" applyAlignment="1">
      <alignment horizontal="center"/>
      <protection/>
    </xf>
    <xf numFmtId="0" fontId="17" fillId="0" borderId="0" xfId="65" applyFont="1">
      <alignment/>
      <protection/>
    </xf>
    <xf numFmtId="0" fontId="17" fillId="0" borderId="0" xfId="65" applyFont="1" applyAlignment="1">
      <alignment horizontal="center"/>
      <protection/>
    </xf>
    <xf numFmtId="0" fontId="79" fillId="0" borderId="11" xfId="65" applyBorder="1">
      <alignment/>
      <protection/>
    </xf>
    <xf numFmtId="0" fontId="79" fillId="0" borderId="0" xfId="65"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65" applyFont="1" applyBorder="1" applyAlignment="1">
      <alignment horizontal="center" vertical="top" wrapText="1"/>
      <protection/>
    </xf>
    <xf numFmtId="0" fontId="21" fillId="0" borderId="11" xfId="65" applyFont="1" applyBorder="1" applyAlignment="1">
      <alignment horizontal="center" vertical="top" wrapText="1"/>
      <protection/>
    </xf>
    <xf numFmtId="0" fontId="17" fillId="0" borderId="0" xfId="65" applyFont="1" applyBorder="1" applyAlignment="1">
      <alignment horizontal="left"/>
      <protection/>
    </xf>
    <xf numFmtId="0" fontId="0" fillId="0" borderId="0" xfId="81">
      <alignment/>
      <protection/>
    </xf>
    <xf numFmtId="0" fontId="11" fillId="0" borderId="0" xfId="81" applyFont="1" applyAlignment="1">
      <alignment horizontal="center"/>
      <protection/>
    </xf>
    <xf numFmtId="0" fontId="5" fillId="0" borderId="0" xfId="81" applyFont="1" applyAlignment="1">
      <alignment horizontal="center"/>
      <protection/>
    </xf>
    <xf numFmtId="0" fontId="4" fillId="0" borderId="0" xfId="81" applyFont="1">
      <alignment/>
      <protection/>
    </xf>
    <xf numFmtId="0" fontId="2" fillId="0" borderId="11" xfId="81" applyFont="1" applyBorder="1" applyAlignment="1">
      <alignment horizontal="center" vertical="top" wrapText="1"/>
      <protection/>
    </xf>
    <xf numFmtId="0" fontId="2" fillId="0" borderId="13" xfId="81" applyFont="1" applyBorder="1" applyAlignment="1">
      <alignment horizontal="center" vertical="top" wrapText="1"/>
      <protection/>
    </xf>
    <xf numFmtId="0" fontId="2" fillId="0" borderId="14" xfId="81" applyFont="1" applyBorder="1" applyAlignment="1">
      <alignment horizontal="center" vertical="top" wrapText="1"/>
      <protection/>
    </xf>
    <xf numFmtId="0" fontId="0" fillId="0" borderId="11" xfId="81" applyBorder="1">
      <alignment/>
      <protection/>
    </xf>
    <xf numFmtId="0" fontId="0" fillId="0" borderId="13" xfId="81" applyBorder="1">
      <alignment/>
      <protection/>
    </xf>
    <xf numFmtId="0" fontId="0" fillId="0" borderId="0" xfId="81" applyFill="1" applyBorder="1" applyAlignment="1">
      <alignment horizontal="left"/>
      <protection/>
    </xf>
    <xf numFmtId="0" fontId="2" fillId="0" borderId="0" xfId="81" applyFont="1" applyBorder="1" applyAlignment="1">
      <alignment horizontal="center"/>
      <protection/>
    </xf>
    <xf numFmtId="0" fontId="6" fillId="0" borderId="0" xfId="81" applyFont="1">
      <alignment/>
      <protection/>
    </xf>
    <xf numFmtId="0" fontId="2" fillId="0" borderId="0" xfId="81" applyFont="1">
      <alignment/>
      <protection/>
    </xf>
    <xf numFmtId="0" fontId="3" fillId="0" borderId="0" xfId="81"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2" fillId="0" borderId="17"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65" applyFont="1" applyBorder="1">
      <alignment/>
      <protection/>
    </xf>
    <xf numFmtId="0" fontId="18" fillId="0" borderId="0" xfId="65" applyFont="1" applyBorder="1">
      <alignment/>
      <protection/>
    </xf>
    <xf numFmtId="0" fontId="2" fillId="0" borderId="18"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65"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81" applyFont="1" applyBorder="1">
      <alignment/>
      <protection/>
    </xf>
    <xf numFmtId="0" fontId="17" fillId="0" borderId="0" xfId="65" applyFont="1" applyBorder="1" applyAlignment="1">
      <alignment horizontal="center"/>
      <protection/>
    </xf>
    <xf numFmtId="0" fontId="6" fillId="0" borderId="0" xfId="0" applyFont="1" applyBorder="1" applyAlignment="1">
      <alignment/>
    </xf>
    <xf numFmtId="0" fontId="19" fillId="0" borderId="12" xfId="65" applyFont="1" applyBorder="1" applyAlignment="1">
      <alignment horizontal="center" vertical="top" wrapText="1"/>
      <protection/>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81" applyFont="1" applyAlignment="1">
      <alignment horizontal="center"/>
      <protection/>
    </xf>
    <xf numFmtId="0" fontId="17" fillId="0" borderId="11" xfId="65" applyFont="1" applyBorder="1" applyAlignment="1">
      <alignment horizontal="center"/>
      <protection/>
    </xf>
    <xf numFmtId="0" fontId="17" fillId="0" borderId="0" xfId="65" applyFont="1" applyAlignment="1">
      <alignment horizontal="center" vertical="top" wrapText="1"/>
      <protection/>
    </xf>
    <xf numFmtId="0" fontId="17" fillId="0" borderId="11" xfId="65" applyFont="1" applyBorder="1" applyAlignment="1">
      <alignment horizontal="center" vertical="top" wrapText="1"/>
      <protection/>
    </xf>
    <xf numFmtId="0" fontId="10" fillId="0" borderId="0" xfId="81"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8" xfId="81" applyFont="1" applyFill="1" applyBorder="1" applyAlignment="1">
      <alignment horizontal="center" vertical="top" wrapText="1"/>
      <protection/>
    </xf>
    <xf numFmtId="0" fontId="0" fillId="0" borderId="0" xfId="81" applyAlignment="1">
      <alignment horizontal="left"/>
      <protection/>
    </xf>
    <xf numFmtId="0" fontId="6" fillId="0" borderId="0" xfId="81" applyFont="1" applyAlignment="1">
      <alignment vertical="top" wrapText="1"/>
      <protection/>
    </xf>
    <xf numFmtId="0" fontId="13" fillId="0" borderId="0" xfId="0" applyFont="1" applyAlignment="1">
      <alignment horizontal="left"/>
    </xf>
    <xf numFmtId="0" fontId="2" fillId="0" borderId="19" xfId="0" applyFont="1" applyBorder="1" applyAlignment="1">
      <alignment horizontal="center" vertical="top" wrapText="1"/>
    </xf>
    <xf numFmtId="0" fontId="0" fillId="0" borderId="0" xfId="65" applyFont="1">
      <alignment/>
      <protection/>
    </xf>
    <xf numFmtId="0" fontId="5" fillId="0" borderId="0" xfId="65" applyFont="1" applyAlignment="1">
      <alignment horizontal="center"/>
      <protection/>
    </xf>
    <xf numFmtId="0" fontId="2" fillId="0" borderId="11" xfId="65" applyFont="1" applyBorder="1" applyAlignment="1">
      <alignment horizontal="center" vertical="top" wrapText="1"/>
      <protection/>
    </xf>
    <xf numFmtId="0" fontId="0" fillId="0" borderId="11" xfId="65" applyFont="1" applyBorder="1">
      <alignment/>
      <protection/>
    </xf>
    <xf numFmtId="0" fontId="8" fillId="0" borderId="0" xfId="65" applyFont="1">
      <alignment/>
      <protection/>
    </xf>
    <xf numFmtId="0" fontId="2" fillId="0" borderId="11" xfId="65" applyFont="1" applyBorder="1">
      <alignment/>
      <protection/>
    </xf>
    <xf numFmtId="0" fontId="0" fillId="0" borderId="11" xfId="65" applyFont="1" applyBorder="1" applyAlignment="1">
      <alignment/>
      <protection/>
    </xf>
    <xf numFmtId="0" fontId="16" fillId="0" borderId="11" xfId="65"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65" applyFont="1" applyBorder="1" applyAlignment="1">
      <alignment horizontal="center" vertical="top" wrapText="1"/>
      <protection/>
    </xf>
    <xf numFmtId="0" fontId="27" fillId="0" borderId="11" xfId="65" applyFont="1" applyBorder="1" applyAlignment="1">
      <alignment horizontal="center" vertical="top" wrapText="1"/>
      <protection/>
    </xf>
    <xf numFmtId="0" fontId="23" fillId="0" borderId="0" xfId="65" applyFont="1" applyAlignment="1">
      <alignment horizontal="center"/>
      <protection/>
    </xf>
    <xf numFmtId="0" fontId="27" fillId="0" borderId="18" xfId="65" applyFont="1" applyBorder="1" applyAlignment="1">
      <alignment horizontal="center" wrapText="1"/>
      <protection/>
    </xf>
    <xf numFmtId="0" fontId="27" fillId="0" borderId="10" xfId="65" applyFont="1" applyBorder="1" applyAlignment="1">
      <alignment horizontal="center"/>
      <protection/>
    </xf>
    <xf numFmtId="0" fontId="2" fillId="0" borderId="20" xfId="81" applyFont="1" applyFill="1" applyBorder="1" applyAlignment="1">
      <alignment horizontal="center" vertical="top" wrapText="1"/>
      <protection/>
    </xf>
    <xf numFmtId="0" fontId="0" fillId="0" borderId="14" xfId="81"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0" fillId="0" borderId="0" xfId="0" applyAlignment="1">
      <alignment horizontal="center"/>
    </xf>
    <xf numFmtId="0" fontId="6" fillId="0" borderId="0" xfId="0" applyFont="1" applyBorder="1" applyAlignment="1">
      <alignment/>
    </xf>
    <xf numFmtId="0" fontId="21" fillId="0" borderId="14" xfId="65" applyFont="1" applyBorder="1" applyAlignment="1">
      <alignment horizontal="center" vertical="top" wrapText="1"/>
      <protection/>
    </xf>
    <xf numFmtId="0" fontId="14" fillId="0" borderId="0" xfId="0" applyFont="1" applyAlignment="1">
      <alignment horizontal="center"/>
    </xf>
    <xf numFmtId="0" fontId="29" fillId="0" borderId="0" xfId="65" applyFont="1" applyAlignment="1">
      <alignment horizontal="center"/>
      <protection/>
    </xf>
    <xf numFmtId="0" fontId="0" fillId="0" borderId="11" xfId="81" applyFont="1" applyBorder="1" applyAlignment="1">
      <alignment horizontal="center" vertical="top" wrapText="1"/>
      <protection/>
    </xf>
    <xf numFmtId="0" fontId="0" fillId="0" borderId="0" xfId="81" applyFont="1">
      <alignment/>
      <protection/>
    </xf>
    <xf numFmtId="0" fontId="2" fillId="0" borderId="11" xfId="65"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81" applyFont="1" applyBorder="1" applyAlignment="1">
      <alignment horizontal="center" wrapText="1"/>
      <protection/>
    </xf>
    <xf numFmtId="0" fontId="16" fillId="0" borderId="0" xfId="0" applyFont="1" applyAlignment="1">
      <alignment horizontal="center" vertical="top" wrapText="1"/>
    </xf>
    <xf numFmtId="0" fontId="2" fillId="0" borderId="11" xfId="81" applyFont="1" applyBorder="1" applyAlignment="1">
      <alignment horizontal="left" vertical="center" wrapText="1"/>
      <protection/>
    </xf>
    <xf numFmtId="0" fontId="2" fillId="0" borderId="11" xfId="81" applyFont="1" applyBorder="1" applyAlignment="1">
      <alignment horizontal="left" vertical="center"/>
      <protection/>
    </xf>
    <xf numFmtId="0" fontId="7" fillId="0" borderId="11" xfId="81" applyFont="1" applyBorder="1" applyAlignment="1">
      <alignment horizontal="left" vertical="center" wrapText="1"/>
      <protection/>
    </xf>
    <xf numFmtId="0" fontId="0" fillId="0" borderId="0" xfId="82">
      <alignment/>
      <protection/>
    </xf>
    <xf numFmtId="0" fontId="6" fillId="0" borderId="0" xfId="82" applyFont="1" applyAlignment="1">
      <alignment/>
      <protection/>
    </xf>
    <xf numFmtId="0" fontId="11" fillId="0" borderId="0" xfId="82" applyFont="1" applyAlignment="1">
      <alignment/>
      <protection/>
    </xf>
    <xf numFmtId="0" fontId="4" fillId="0" borderId="0" xfId="82" applyFont="1">
      <alignment/>
      <protection/>
    </xf>
    <xf numFmtId="0" fontId="16" fillId="0" borderId="11" xfId="82" applyFont="1" applyBorder="1" applyAlignment="1">
      <alignment horizontal="center" vertical="top" wrapText="1"/>
      <protection/>
    </xf>
    <xf numFmtId="0" fontId="16" fillId="0" borderId="0" xfId="82" applyFont="1">
      <alignment/>
      <protection/>
    </xf>
    <xf numFmtId="0" fontId="16" fillId="0" borderId="11" xfId="82" applyFont="1" applyBorder="1">
      <alignment/>
      <protection/>
    </xf>
    <xf numFmtId="0" fontId="16" fillId="0" borderId="0" xfId="82" applyFont="1" applyBorder="1">
      <alignment/>
      <protection/>
    </xf>
    <xf numFmtId="0" fontId="16" fillId="0" borderId="14" xfId="82" applyFont="1" applyBorder="1" applyAlignment="1">
      <alignment horizontal="center" vertical="top" wrapText="1"/>
      <protection/>
    </xf>
    <xf numFmtId="0" fontId="16" fillId="0" borderId="17" xfId="82" applyFont="1" applyBorder="1" applyAlignment="1">
      <alignment horizontal="center" vertical="top" wrapText="1"/>
      <protection/>
    </xf>
    <xf numFmtId="0" fontId="16" fillId="0" borderId="15" xfId="82" applyFont="1" applyBorder="1" applyAlignment="1">
      <alignment horizontal="center" vertical="top" wrapText="1"/>
      <protection/>
    </xf>
    <xf numFmtId="0" fontId="2" fillId="0" borderId="0" xfId="82" applyFont="1">
      <alignment/>
      <protection/>
    </xf>
    <xf numFmtId="0" fontId="16" fillId="0" borderId="11" xfId="82" applyFont="1" applyBorder="1" applyAlignment="1">
      <alignment horizontal="center"/>
      <protection/>
    </xf>
    <xf numFmtId="0" fontId="2" fillId="0" borderId="11" xfId="82" applyFont="1" applyBorder="1">
      <alignment/>
      <protection/>
    </xf>
    <xf numFmtId="0" fontId="2" fillId="0" borderId="11" xfId="82" applyFont="1" applyBorder="1" applyAlignment="1">
      <alignment horizontal="center"/>
      <protection/>
    </xf>
    <xf numFmtId="0" fontId="2" fillId="0" borderId="11" xfId="82" applyFont="1" applyBorder="1" applyAlignment="1">
      <alignment horizontal="left"/>
      <protection/>
    </xf>
    <xf numFmtId="0" fontId="0" fillId="0" borderId="11" xfId="82" applyBorder="1">
      <alignment/>
      <protection/>
    </xf>
    <xf numFmtId="0" fontId="2" fillId="0" borderId="11" xfId="82" applyFont="1" applyBorder="1" applyAlignment="1">
      <alignment horizontal="left" wrapText="1"/>
      <protection/>
    </xf>
    <xf numFmtId="0" fontId="0" fillId="0" borderId="0" xfId="82" applyFill="1" applyBorder="1" applyAlignment="1">
      <alignment horizontal="left"/>
      <protection/>
    </xf>
    <xf numFmtId="0" fontId="0" fillId="0" borderId="0" xfId="82" applyAlignment="1">
      <alignment horizontal="left"/>
      <protection/>
    </xf>
    <xf numFmtId="0" fontId="6" fillId="0" borderId="0" xfId="82" applyFont="1">
      <alignment/>
      <protection/>
    </xf>
    <xf numFmtId="0" fontId="0" fillId="0" borderId="0" xfId="87">
      <alignment/>
      <protection/>
    </xf>
    <xf numFmtId="0" fontId="3" fillId="0" borderId="0" xfId="87" applyFont="1" applyAlignment="1">
      <alignment horizontal="right"/>
      <protection/>
    </xf>
    <xf numFmtId="0" fontId="4" fillId="0" borderId="0" xfId="87" applyFont="1" applyAlignment="1">
      <alignment horizontal="right"/>
      <protection/>
    </xf>
    <xf numFmtId="0" fontId="14" fillId="0" borderId="11" xfId="87" applyFont="1" applyBorder="1" applyAlignment="1">
      <alignment horizontal="center" vertical="top" wrapText="1"/>
      <protection/>
    </xf>
    <xf numFmtId="0" fontId="14" fillId="0" borderId="11" xfId="87" applyFont="1" applyBorder="1" applyAlignment="1">
      <alignment horizontal="center" vertical="center" wrapText="1"/>
      <protection/>
    </xf>
    <xf numFmtId="0" fontId="2" fillId="0" borderId="11" xfId="87" applyFont="1" applyBorder="1" applyAlignment="1">
      <alignment horizontal="center" vertical="center"/>
      <protection/>
    </xf>
    <xf numFmtId="0" fontId="12" fillId="0" borderId="11" xfId="87" applyFont="1" applyBorder="1" applyAlignment="1">
      <alignment horizontal="left" vertical="top" wrapText="1"/>
      <protection/>
    </xf>
    <xf numFmtId="0" fontId="12" fillId="0" borderId="11" xfId="87" applyFont="1" applyBorder="1" applyAlignment="1">
      <alignment horizontal="center" vertical="top" wrapText="1"/>
      <protection/>
    </xf>
    <xf numFmtId="0" fontId="12" fillId="0" borderId="0" xfId="87" applyFont="1" applyAlignment="1">
      <alignment horizontal="left"/>
      <protection/>
    </xf>
    <xf numFmtId="0" fontId="23"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4" fillId="33" borderId="10" xfId="0" applyFont="1" applyFill="1" applyBorder="1" applyAlignment="1">
      <alignment vertical="center"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43" fillId="0" borderId="0" xfId="0" applyFont="1" applyAlignment="1">
      <alignment/>
    </xf>
    <xf numFmtId="0" fontId="2" fillId="0" borderId="0" xfId="65" applyFont="1">
      <alignment/>
      <protection/>
    </xf>
    <xf numFmtId="0" fontId="2" fillId="0" borderId="0" xfId="65" applyFont="1" applyAlignment="1">
      <alignment horizontal="center" vertical="top" wrapText="1"/>
      <protection/>
    </xf>
    <xf numFmtId="0" fontId="2" fillId="0" borderId="0" xfId="65" applyFont="1" applyAlignment="1">
      <alignment horizontal="center"/>
      <protection/>
    </xf>
    <xf numFmtId="0" fontId="16" fillId="0" borderId="0" xfId="65" applyFont="1" applyAlignment="1">
      <alignment horizontal="left"/>
      <protection/>
    </xf>
    <xf numFmtId="0" fontId="6" fillId="0" borderId="0" xfId="65" applyFont="1">
      <alignment/>
      <protection/>
    </xf>
    <xf numFmtId="0" fontId="2" fillId="0" borderId="0" xfId="65" applyFont="1" applyAlignment="1">
      <alignment/>
      <protection/>
    </xf>
    <xf numFmtId="0" fontId="2" fillId="0" borderId="16" xfId="65" applyFont="1" applyBorder="1" applyAlignment="1">
      <alignment/>
      <protection/>
    </xf>
    <xf numFmtId="0" fontId="2" fillId="0" borderId="0" xfId="65" applyFont="1" applyBorder="1" applyAlignment="1">
      <alignment/>
      <protection/>
    </xf>
    <xf numFmtId="0" fontId="2" fillId="0" borderId="0" xfId="65" applyFont="1" applyBorder="1">
      <alignment/>
      <protection/>
    </xf>
    <xf numFmtId="0" fontId="2" fillId="0" borderId="0" xfId="65" applyFont="1" applyBorder="1" applyAlignment="1">
      <alignment horizontal="center" vertical="top" wrapText="1"/>
      <protection/>
    </xf>
    <xf numFmtId="0" fontId="14" fillId="0" borderId="0" xfId="65" applyFont="1" applyBorder="1" applyAlignment="1">
      <alignment horizontal="left"/>
      <protection/>
    </xf>
    <xf numFmtId="0" fontId="35" fillId="0" borderId="11" xfId="0" applyFont="1" applyBorder="1" applyAlignment="1">
      <alignment horizontal="center" vertical="top" wrapText="1"/>
    </xf>
    <xf numFmtId="0" fontId="2" fillId="0" borderId="11" xfId="65" applyFont="1" applyBorder="1" applyAlignment="1">
      <alignment/>
      <protection/>
    </xf>
    <xf numFmtId="0" fontId="12" fillId="0" borderId="0" xfId="65" applyFont="1" applyBorder="1" applyAlignment="1">
      <alignment/>
      <protection/>
    </xf>
    <xf numFmtId="0" fontId="2" fillId="0" borderId="11" xfId="65" applyFont="1" applyBorder="1" applyAlignment="1">
      <alignment vertical="top" wrapText="1"/>
      <protection/>
    </xf>
    <xf numFmtId="0" fontId="2" fillId="0" borderId="0" xfId="65" applyFont="1" applyAlignment="1">
      <alignment vertical="top" wrapText="1"/>
      <protection/>
    </xf>
    <xf numFmtId="0" fontId="16" fillId="0" borderId="0" xfId="65" applyFont="1">
      <alignment/>
      <protection/>
    </xf>
    <xf numFmtId="0" fontId="14" fillId="0" borderId="0" xfId="65" applyFont="1" applyBorder="1" applyAlignment="1">
      <alignment wrapText="1"/>
      <protection/>
    </xf>
    <xf numFmtId="0" fontId="2" fillId="33" borderId="11" xfId="65" applyFont="1" applyFill="1" applyBorder="1" applyAlignment="1" quotePrefix="1">
      <alignment horizontal="center" vertical="center" wrapText="1"/>
      <protection/>
    </xf>
    <xf numFmtId="0" fontId="16" fillId="33" borderId="12" xfId="65" applyFont="1" applyFill="1" applyBorder="1" applyAlignment="1" quotePrefix="1">
      <alignment horizontal="center" vertical="center" wrapText="1"/>
      <protection/>
    </xf>
    <xf numFmtId="0" fontId="2" fillId="0" borderId="0" xfId="65" applyFont="1" applyBorder="1" applyAlignment="1">
      <alignment horizontal="left" vertical="center"/>
      <protection/>
    </xf>
    <xf numFmtId="0" fontId="2" fillId="0" borderId="11" xfId="65" applyFont="1" applyBorder="1" applyAlignment="1">
      <alignment horizontal="center" vertical="center"/>
      <protection/>
    </xf>
    <xf numFmtId="0" fontId="2" fillId="0" borderId="11" xfId="65" applyFont="1" applyBorder="1" applyAlignment="1">
      <alignment horizontal="left" vertical="center"/>
      <protection/>
    </xf>
    <xf numFmtId="0" fontId="2" fillId="0" borderId="0" xfId="65" applyFont="1" applyAlignment="1">
      <alignment horizontal="left" vertical="center"/>
      <protection/>
    </xf>
    <xf numFmtId="0" fontId="2" fillId="0" borderId="11" xfId="65" applyFont="1" applyBorder="1" applyAlignment="1">
      <alignment horizontal="left"/>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17" fillId="0" borderId="11" xfId="0" applyFont="1" applyBorder="1" applyAlignment="1">
      <alignment horizontal="center" vertical="top" wrapText="1"/>
    </xf>
    <xf numFmtId="0" fontId="44" fillId="0" borderId="0" xfId="0" applyFont="1" applyBorder="1" applyAlignment="1">
      <alignment vertical="top"/>
    </xf>
    <xf numFmtId="0" fontId="45" fillId="0" borderId="11" xfId="0" applyFont="1" applyBorder="1" applyAlignment="1">
      <alignment vertical="top" wrapText="1"/>
    </xf>
    <xf numFmtId="0" fontId="23" fillId="0" borderId="11" xfId="0" applyFont="1" applyBorder="1" applyAlignment="1">
      <alignment horizontal="center"/>
    </xf>
    <xf numFmtId="0" fontId="46" fillId="0" borderId="11" xfId="0" applyFont="1" applyBorder="1" applyAlignment="1">
      <alignment horizontal="center" vertical="center" wrapText="1"/>
    </xf>
    <xf numFmtId="0" fontId="47" fillId="0" borderId="10" xfId="0" applyFont="1" applyBorder="1" applyAlignment="1">
      <alignment vertical="center" wrapText="1"/>
    </xf>
    <xf numFmtId="0" fontId="47" fillId="0" borderId="11" xfId="0" applyFont="1" applyBorder="1" applyAlignment="1">
      <alignment vertical="center" wrapText="1"/>
    </xf>
    <xf numFmtId="0" fontId="0" fillId="0" borderId="0" xfId="0" applyBorder="1" applyAlignment="1">
      <alignment horizontal="center"/>
    </xf>
    <xf numFmtId="0" fontId="48" fillId="0" borderId="0" xfId="0" applyFont="1" applyAlignment="1">
      <alignment horizontal="center"/>
    </xf>
    <xf numFmtId="0" fontId="49" fillId="0" borderId="0" xfId="0" applyFont="1" applyBorder="1" applyAlignment="1">
      <alignment horizontal="center" vertical="center"/>
    </xf>
    <xf numFmtId="0" fontId="50" fillId="0" borderId="11" xfId="0" applyFont="1" applyBorder="1" applyAlignment="1">
      <alignment vertical="top" wrapText="1"/>
    </xf>
    <xf numFmtId="0" fontId="50" fillId="0" borderId="11" xfId="0" applyFont="1" applyBorder="1" applyAlignment="1">
      <alignment horizontal="center" vertical="top" wrapText="1"/>
    </xf>
    <xf numFmtId="0" fontId="17" fillId="0" borderId="0" xfId="0" applyFont="1" applyAlignment="1">
      <alignment/>
    </xf>
    <xf numFmtId="0" fontId="29" fillId="0" borderId="11" xfId="0" applyFont="1" applyBorder="1" applyAlignment="1">
      <alignment vertical="center" wrapText="1"/>
    </xf>
    <xf numFmtId="0" fontId="29" fillId="0" borderId="11" xfId="0" applyFont="1" applyBorder="1" applyAlignment="1">
      <alignment horizontal="left" vertical="center" wrapText="1" indent="2"/>
    </xf>
    <xf numFmtId="0" fontId="29" fillId="0" borderId="0" xfId="0" applyFont="1" applyBorder="1" applyAlignment="1">
      <alignment horizontal="left" vertical="center" wrapText="1" indent="2"/>
    </xf>
    <xf numFmtId="0" fontId="29" fillId="0" borderId="0" xfId="0" applyFont="1" applyBorder="1" applyAlignment="1">
      <alignment vertical="center" wrapText="1"/>
    </xf>
    <xf numFmtId="0" fontId="17" fillId="0" borderId="11" xfId="0" applyFont="1" applyBorder="1" applyAlignment="1">
      <alignment vertical="top" wrapText="1"/>
    </xf>
    <xf numFmtId="0" fontId="17" fillId="0" borderId="14" xfId="0" applyFont="1" applyBorder="1" applyAlignment="1">
      <alignment horizontal="center" vertical="top" wrapText="1"/>
    </xf>
    <xf numFmtId="0" fontId="29" fillId="0" borderId="14" xfId="0" applyFont="1" applyBorder="1" applyAlignment="1">
      <alignment vertical="center" wrapText="1"/>
    </xf>
    <xf numFmtId="0" fontId="17" fillId="0" borderId="11" xfId="0" applyFont="1" applyBorder="1" applyAlignment="1">
      <alignment/>
    </xf>
    <xf numFmtId="0" fontId="29" fillId="0" borderId="11" xfId="0" applyFont="1" applyBorder="1" applyAlignment="1">
      <alignment horizontal="center" vertical="center" wrapText="1"/>
    </xf>
    <xf numFmtId="0" fontId="5" fillId="0" borderId="0" xfId="65" applyFont="1" applyAlignment="1">
      <alignment/>
      <protection/>
    </xf>
    <xf numFmtId="0" fontId="31" fillId="0" borderId="0" xfId="0" applyFont="1" applyAlignment="1">
      <alignment horizontal="right"/>
    </xf>
    <xf numFmtId="0" fontId="2" fillId="0" borderId="11" xfId="0" applyFont="1" applyFill="1" applyBorder="1" applyAlignment="1">
      <alignment horizontal="center"/>
    </xf>
    <xf numFmtId="0" fontId="51" fillId="0" borderId="11" xfId="0" applyFont="1" applyBorder="1" applyAlignment="1">
      <alignment horizontal="center"/>
    </xf>
    <xf numFmtId="0" fontId="2" fillId="0" borderId="14"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45" fillId="0" borderId="12" xfId="0" applyFont="1" applyBorder="1" applyAlignment="1">
      <alignment horizontal="center" vertical="top" wrapText="1"/>
    </xf>
    <xf numFmtId="0" fontId="45"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14" fillId="0" borderId="0" xfId="0" applyFont="1" applyBorder="1" applyAlignment="1">
      <alignment horizontal="center"/>
    </xf>
    <xf numFmtId="0" fontId="2" fillId="0" borderId="11" xfId="81" applyFont="1" applyFill="1" applyBorder="1" applyAlignment="1">
      <alignment horizontal="left" vertical="center" wrapText="1"/>
      <protection/>
    </xf>
    <xf numFmtId="0" fontId="0" fillId="33" borderId="0" xfId="65" applyFont="1" applyFill="1">
      <alignment/>
      <protection/>
    </xf>
    <xf numFmtId="0" fontId="5" fillId="33" borderId="0" xfId="65" applyFont="1" applyFill="1" applyAlignment="1">
      <alignment/>
      <protection/>
    </xf>
    <xf numFmtId="0" fontId="16" fillId="33" borderId="11" xfId="65"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1"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81" applyFont="1" applyAlignment="1">
      <alignment/>
      <protection/>
    </xf>
    <xf numFmtId="0" fontId="16" fillId="0" borderId="0" xfId="81" applyFont="1" applyAlignment="1">
      <alignment horizontal="right"/>
      <protection/>
    </xf>
    <xf numFmtId="0" fontId="9" fillId="0" borderId="11" xfId="0" applyFont="1" applyBorder="1" applyAlignment="1">
      <alignment horizontal="center"/>
    </xf>
    <xf numFmtId="0" fontId="17" fillId="0" borderId="0" xfId="65" applyFont="1" applyBorder="1">
      <alignment/>
      <protection/>
    </xf>
    <xf numFmtId="0" fontId="33" fillId="33" borderId="0" xfId="0" applyFont="1" applyFill="1" applyAlignment="1">
      <alignment/>
    </xf>
    <xf numFmtId="0" fontId="17"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23" fillId="0" borderId="10" xfId="0" applyFont="1" applyBorder="1" applyAlignment="1">
      <alignment horizontal="center"/>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65"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52" fillId="0" borderId="11" xfId="0" applyFont="1" applyBorder="1" applyAlignment="1">
      <alignment/>
    </xf>
    <xf numFmtId="0" fontId="31" fillId="0" borderId="0" xfId="0" applyFont="1" applyAlignment="1">
      <alignment horizontal="center"/>
    </xf>
    <xf numFmtId="0" fontId="34" fillId="0" borderId="10" xfId="0" applyFont="1" applyBorder="1" applyAlignment="1">
      <alignment horizontal="center" vertical="top" wrapText="1"/>
    </xf>
    <xf numFmtId="0" fontId="34" fillId="33"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center" vertical="top" wrapText="1"/>
      <protection/>
    </xf>
    <xf numFmtId="0" fontId="2" fillId="0" borderId="0" xfId="66" applyFont="1" applyAlignment="1">
      <alignment/>
      <protection/>
    </xf>
    <xf numFmtId="0" fontId="2" fillId="0" borderId="0" xfId="66" applyFont="1" applyAlignment="1">
      <alignment horizontal="center"/>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81" applyFont="1" applyAlignment="1">
      <alignment horizontal="left"/>
      <protection/>
    </xf>
    <xf numFmtId="0" fontId="2" fillId="0" borderId="0" xfId="81" applyFont="1" applyAlignment="1">
      <alignment horizontal="center"/>
      <protection/>
    </xf>
    <xf numFmtId="0" fontId="2" fillId="0" borderId="0" xfId="81" applyFont="1" applyAlignment="1">
      <alignment horizontal="left"/>
      <protection/>
    </xf>
    <xf numFmtId="0" fontId="0" fillId="0" borderId="11" xfId="81" applyFont="1" applyBorder="1">
      <alignment/>
      <protection/>
    </xf>
    <xf numFmtId="0" fontId="0" fillId="0" borderId="0" xfId="81" applyFont="1" applyBorder="1">
      <alignment/>
      <protection/>
    </xf>
    <xf numFmtId="0" fontId="0" fillId="0" borderId="11" xfId="81" applyFont="1" applyBorder="1" applyAlignment="1">
      <alignment horizontal="center"/>
      <protection/>
    </xf>
    <xf numFmtId="0" fontId="2" fillId="0" borderId="0" xfId="81" applyFont="1" applyAlignment="1">
      <alignment horizontal="right" vertical="top" wrapText="1"/>
      <protection/>
    </xf>
    <xf numFmtId="0" fontId="52" fillId="0" borderId="11" xfId="0" applyFont="1" applyFill="1" applyBorder="1" applyAlignment="1">
      <alignment/>
    </xf>
    <xf numFmtId="0" fontId="53" fillId="0" borderId="11" xfId="0" applyFont="1" applyBorder="1" applyAlignment="1">
      <alignment horizontal="center" vertical="top" wrapText="1"/>
    </xf>
    <xf numFmtId="0" fontId="2" fillId="0" borderId="0" xfId="66" applyFont="1" applyAlignment="1">
      <alignment vertical="top" wrapText="1"/>
      <protection/>
    </xf>
    <xf numFmtId="0" fontId="12" fillId="0" borderId="11" xfId="0" applyFont="1" applyBorder="1" applyAlignment="1">
      <alignment/>
    </xf>
    <xf numFmtId="0" fontId="0" fillId="0" borderId="11" xfId="0" applyBorder="1" applyAlignment="1">
      <alignment/>
    </xf>
    <xf numFmtId="0" fontId="14" fillId="0" borderId="11" xfId="0" applyFont="1" applyBorder="1" applyAlignment="1">
      <alignment/>
    </xf>
    <xf numFmtId="0" fontId="0" fillId="0" borderId="11" xfId="0" applyFont="1" applyBorder="1" applyAlignment="1">
      <alignment horizontal="right"/>
    </xf>
    <xf numFmtId="0" fontId="0" fillId="0" borderId="11" xfId="0" applyBorder="1" applyAlignment="1">
      <alignment horizontal="right"/>
    </xf>
    <xf numFmtId="0" fontId="2" fillId="0" borderId="11" xfId="0" applyFont="1" applyBorder="1" applyAlignment="1">
      <alignment horizontal="right"/>
    </xf>
    <xf numFmtId="0" fontId="11" fillId="0" borderId="11" xfId="0" applyFont="1" applyBorder="1" applyAlignment="1">
      <alignment horizontal="center"/>
    </xf>
    <xf numFmtId="0" fontId="55" fillId="0" borderId="11" xfId="0" applyFont="1" applyBorder="1" applyAlignment="1" quotePrefix="1">
      <alignment horizontal="center" vertical="center" wrapText="1"/>
    </xf>
    <xf numFmtId="0" fontId="39" fillId="0" borderId="11" xfId="0" applyFont="1" applyBorder="1" applyAlignment="1" quotePrefix="1">
      <alignment horizontal="center" vertical="top" wrapText="1"/>
    </xf>
    <xf numFmtId="0" fontId="11" fillId="33" borderId="11" xfId="0" applyFont="1" applyFill="1" applyBorder="1" applyAlignment="1">
      <alignment horizontal="center" vertical="center"/>
    </xf>
    <xf numFmtId="0" fontId="6" fillId="0" borderId="11" xfId="0" applyFont="1" applyBorder="1" applyAlignment="1">
      <alignment horizontal="center"/>
    </xf>
    <xf numFmtId="0" fontId="0" fillId="0" borderId="11" xfId="0" applyFont="1" applyBorder="1" applyAlignment="1">
      <alignment horizontal="left"/>
    </xf>
    <xf numFmtId="0" fontId="0" fillId="0" borderId="0" xfId="0" applyFont="1" applyFill="1" applyBorder="1" applyAlignment="1">
      <alignment/>
    </xf>
    <xf numFmtId="0" fontId="0" fillId="0" borderId="11" xfId="88" applyFont="1" applyBorder="1" applyAlignment="1">
      <alignment horizontal="center"/>
      <protection/>
    </xf>
    <xf numFmtId="0" fontId="0" fillId="0" borderId="11" xfId="88" applyFont="1" applyBorder="1">
      <alignment/>
      <protection/>
    </xf>
    <xf numFmtId="0" fontId="0" fillId="0" borderId="15" xfId="88" applyFont="1" applyBorder="1">
      <alignment/>
      <protection/>
    </xf>
    <xf numFmtId="0" fontId="0" fillId="0" borderId="19" xfId="88" applyFont="1" applyBorder="1">
      <alignment/>
      <protection/>
    </xf>
    <xf numFmtId="0" fontId="0" fillId="0" borderId="11" xfId="88" applyFont="1" applyBorder="1" applyAlignment="1">
      <alignment horizontal="left"/>
      <protection/>
    </xf>
    <xf numFmtId="0" fontId="0" fillId="0" borderId="11" xfId="91" applyFont="1" applyFill="1" applyBorder="1">
      <alignment/>
      <protection/>
    </xf>
    <xf numFmtId="0" fontId="0" fillId="0" borderId="14" xfId="0" applyFont="1" applyBorder="1" applyAlignment="1">
      <alignment/>
    </xf>
    <xf numFmtId="0" fontId="0" fillId="0" borderId="11" xfId="92" applyFont="1" applyBorder="1" applyAlignment="1">
      <alignment horizontal="center"/>
      <protection/>
    </xf>
    <xf numFmtId="0" fontId="0" fillId="0" borderId="11" xfId="92" applyFont="1" applyBorder="1">
      <alignment/>
      <protection/>
    </xf>
    <xf numFmtId="0" fontId="0" fillId="0" borderId="15" xfId="92" applyFont="1" applyBorder="1">
      <alignment/>
      <protection/>
    </xf>
    <xf numFmtId="0" fontId="2" fillId="0" borderId="11" xfId="92" applyFont="1" applyBorder="1">
      <alignment/>
      <protection/>
    </xf>
    <xf numFmtId="0" fontId="0" fillId="0" borderId="19" xfId="92" applyFont="1" applyBorder="1">
      <alignment/>
      <protection/>
    </xf>
    <xf numFmtId="0" fontId="0" fillId="0" borderId="11" xfId="92" applyFont="1" applyBorder="1" applyAlignment="1">
      <alignment horizontal="left"/>
      <protection/>
    </xf>
    <xf numFmtId="0" fontId="2" fillId="0" borderId="11" xfId="93" applyFont="1" applyFill="1" applyBorder="1">
      <alignment/>
      <protection/>
    </xf>
    <xf numFmtId="0" fontId="0" fillId="0" borderId="14" xfId="93" applyFont="1" applyFill="1" applyBorder="1">
      <alignment/>
      <protection/>
    </xf>
    <xf numFmtId="0" fontId="0" fillId="0" borderId="11" xfId="94" applyFont="1" applyBorder="1" applyAlignment="1">
      <alignment horizontal="center"/>
      <protection/>
    </xf>
    <xf numFmtId="0" fontId="0" fillId="0" borderId="11" xfId="94" applyFont="1" applyBorder="1" applyAlignment="1">
      <alignment horizontal="center" vertical="center"/>
      <protection/>
    </xf>
    <xf numFmtId="0" fontId="0" fillId="0" borderId="11" xfId="94" applyFont="1" applyBorder="1" applyAlignment="1">
      <alignment horizontal="left"/>
      <protection/>
    </xf>
    <xf numFmtId="0" fontId="0" fillId="0" borderId="11" xfId="55" applyFont="1" applyBorder="1" applyAlignment="1">
      <alignment horizontal="center"/>
      <protection/>
    </xf>
    <xf numFmtId="0" fontId="0" fillId="0" borderId="11" xfId="55" applyFont="1" applyBorder="1" applyAlignment="1">
      <alignment horizontal="center" vertical="center"/>
      <protection/>
    </xf>
    <xf numFmtId="0" fontId="0" fillId="0" borderId="11" xfId="55" applyFont="1" applyBorder="1" applyAlignment="1">
      <alignment horizontal="left"/>
      <protection/>
    </xf>
    <xf numFmtId="0" fontId="0" fillId="0" borderId="11" xfId="56" applyFont="1" applyBorder="1" applyAlignment="1">
      <alignment horizontal="center"/>
      <protection/>
    </xf>
    <xf numFmtId="0" fontId="0" fillId="0" borderId="11" xfId="56" applyFont="1" applyBorder="1" applyAlignment="1">
      <alignment horizontal="center" vertical="center"/>
      <protection/>
    </xf>
    <xf numFmtId="0" fontId="0" fillId="0" borderId="11" xfId="56" applyFont="1" applyBorder="1" applyAlignment="1">
      <alignment horizontal="left"/>
      <protection/>
    </xf>
    <xf numFmtId="0" fontId="0" fillId="0" borderId="11" xfId="57" applyFont="1" applyBorder="1" applyAlignment="1">
      <alignment horizontal="center"/>
      <protection/>
    </xf>
    <xf numFmtId="0" fontId="0" fillId="0" borderId="11" xfId="57" applyFont="1" applyBorder="1">
      <alignment/>
      <protection/>
    </xf>
    <xf numFmtId="0" fontId="0" fillId="0" borderId="11" xfId="57" applyFont="1" applyBorder="1" applyAlignment="1">
      <alignment horizontal="left"/>
      <protection/>
    </xf>
    <xf numFmtId="2" fontId="0" fillId="0" borderId="14" xfId="57" applyNumberFormat="1" applyFont="1" applyBorder="1">
      <alignment/>
      <protection/>
    </xf>
    <xf numFmtId="2" fontId="0" fillId="0" borderId="11" xfId="57" applyNumberFormat="1" applyFont="1" applyBorder="1">
      <alignment/>
      <protection/>
    </xf>
    <xf numFmtId="0" fontId="0" fillId="0" borderId="11" xfId="58" applyFont="1" applyBorder="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2" fontId="0" fillId="0" borderId="14" xfId="58" applyNumberFormat="1" applyFont="1" applyBorder="1">
      <alignment/>
      <protection/>
    </xf>
    <xf numFmtId="2" fontId="0" fillId="0" borderId="11" xfId="58" applyNumberFormat="1" applyFont="1" applyBorder="1">
      <alignment/>
      <protection/>
    </xf>
    <xf numFmtId="0" fontId="2" fillId="0" borderId="11" xfId="60" applyFont="1" applyBorder="1" applyAlignment="1">
      <alignment horizontal="center"/>
      <protection/>
    </xf>
    <xf numFmtId="0" fontId="0" fillId="0" borderId="11" xfId="60" applyFont="1" applyBorder="1" applyAlignment="1">
      <alignment horizontal="center"/>
      <protection/>
    </xf>
    <xf numFmtId="0" fontId="12" fillId="0" borderId="11" xfId="65" applyFont="1" applyBorder="1" applyAlignment="1">
      <alignment horizontal="right"/>
      <protection/>
    </xf>
    <xf numFmtId="2" fontId="12" fillId="0" borderId="11" xfId="65" applyNumberFormat="1" applyFont="1" applyBorder="1" applyAlignment="1">
      <alignment horizontal="right"/>
      <protection/>
    </xf>
    <xf numFmtId="2" fontId="12" fillId="0" borderId="11" xfId="65" applyNumberFormat="1" applyFont="1" applyBorder="1">
      <alignment/>
      <protection/>
    </xf>
    <xf numFmtId="0" fontId="12" fillId="0" borderId="11" xfId="60" applyFont="1" applyBorder="1" applyAlignment="1">
      <alignment horizontal="left"/>
      <protection/>
    </xf>
    <xf numFmtId="0" fontId="14" fillId="0" borderId="11" xfId="60" applyFont="1" applyBorder="1">
      <alignment/>
      <protection/>
    </xf>
    <xf numFmtId="0" fontId="0" fillId="0" borderId="11" xfId="61" applyFont="1" applyBorder="1" applyAlignment="1">
      <alignment horizontal="center"/>
      <protection/>
    </xf>
    <xf numFmtId="0" fontId="0" fillId="0" borderId="11" xfId="61" applyFont="1" applyBorder="1" applyAlignment="1">
      <alignment horizontal="left"/>
      <protection/>
    </xf>
    <xf numFmtId="2" fontId="0" fillId="0" borderId="11" xfId="61" applyNumberFormat="1" applyFont="1" applyBorder="1">
      <alignment/>
      <protection/>
    </xf>
    <xf numFmtId="0" fontId="0" fillId="0" borderId="11" xfId="62" applyFont="1" applyBorder="1" applyAlignment="1">
      <alignment horizontal="center"/>
      <protection/>
    </xf>
    <xf numFmtId="0" fontId="0" fillId="0" borderId="11" xfId="62" applyFont="1" applyBorder="1" applyAlignment="1">
      <alignment horizontal="left"/>
      <protection/>
    </xf>
    <xf numFmtId="2" fontId="2" fillId="0" borderId="11" xfId="0" applyNumberFormat="1" applyFont="1" applyBorder="1" applyAlignment="1">
      <alignment horizontal="center"/>
    </xf>
    <xf numFmtId="0" fontId="2" fillId="0" borderId="11" xfId="0" applyFont="1" applyBorder="1" applyAlignment="1">
      <alignment horizontal="center" wrapText="1"/>
    </xf>
    <xf numFmtId="0" fontId="2" fillId="0" borderId="15" xfId="65" applyFont="1" applyBorder="1" applyAlignment="1">
      <alignment horizontal="left" vertical="center"/>
      <protection/>
    </xf>
    <xf numFmtId="0" fontId="2" fillId="0" borderId="11" xfId="0" applyFont="1" applyBorder="1" applyAlignment="1">
      <alignment horizontal="center" vertical="center" wrapText="1"/>
    </xf>
    <xf numFmtId="2" fontId="2" fillId="0" borderId="11" xfId="62" applyNumberFormat="1" applyFont="1" applyBorder="1">
      <alignment/>
      <protection/>
    </xf>
    <xf numFmtId="0" fontId="2" fillId="0" borderId="11" xfId="62" applyFont="1" applyBorder="1">
      <alignment/>
      <protection/>
    </xf>
    <xf numFmtId="0" fontId="0" fillId="0" borderId="11" xfId="62" applyFont="1" applyBorder="1" applyAlignment="1">
      <alignment/>
      <protection/>
    </xf>
    <xf numFmtId="2" fontId="0" fillId="0" borderId="11" xfId="62" applyNumberFormat="1" applyFont="1" applyBorder="1" applyAlignment="1">
      <alignment/>
      <protection/>
    </xf>
    <xf numFmtId="2" fontId="0" fillId="0" borderId="0" xfId="0" applyNumberFormat="1" applyFont="1" applyAlignment="1">
      <alignment/>
    </xf>
    <xf numFmtId="0" fontId="0" fillId="0" borderId="11" xfId="64" applyFont="1" applyBorder="1" applyAlignment="1">
      <alignment horizontal="center"/>
      <protection/>
    </xf>
    <xf numFmtId="0" fontId="0" fillId="0" borderId="11" xfId="64" applyFont="1" applyBorder="1">
      <alignment/>
      <protection/>
    </xf>
    <xf numFmtId="0" fontId="0" fillId="0" borderId="11" xfId="64" applyFont="1" applyBorder="1" applyAlignment="1">
      <alignment horizontal="left"/>
      <protection/>
    </xf>
    <xf numFmtId="2" fontId="0" fillId="0" borderId="11" xfId="64" applyNumberFormat="1" applyFont="1" applyBorder="1">
      <alignment/>
      <protection/>
    </xf>
    <xf numFmtId="2" fontId="2" fillId="0" borderId="11" xfId="64" applyNumberFormat="1" applyFont="1" applyBorder="1">
      <alignment/>
      <protection/>
    </xf>
    <xf numFmtId="2" fontId="0" fillId="0" borderId="0" xfId="64" applyNumberFormat="1" applyFont="1" applyFill="1" applyBorder="1">
      <alignment/>
      <protection/>
    </xf>
    <xf numFmtId="0" fontId="12" fillId="0" borderId="18" xfId="71" applyFont="1" applyFill="1" applyBorder="1">
      <alignment/>
      <protection/>
    </xf>
    <xf numFmtId="2" fontId="12" fillId="0" borderId="11" xfId="71" applyNumberFormat="1" applyFont="1" applyBorder="1">
      <alignment/>
      <protection/>
    </xf>
    <xf numFmtId="0" fontId="2" fillId="0" borderId="11" xfId="71" applyFont="1" applyBorder="1" applyAlignment="1">
      <alignment horizontal="center"/>
      <protection/>
    </xf>
    <xf numFmtId="0" fontId="0" fillId="0" borderId="11" xfId="71" applyFont="1" applyBorder="1" applyAlignment="1">
      <alignment horizontal="center"/>
      <protection/>
    </xf>
    <xf numFmtId="0" fontId="2" fillId="0" borderId="11" xfId="71" applyFont="1" applyBorder="1">
      <alignment/>
      <protection/>
    </xf>
    <xf numFmtId="0" fontId="12" fillId="0" borderId="11" xfId="71" applyFont="1" applyBorder="1">
      <alignment/>
      <protection/>
    </xf>
    <xf numFmtId="0" fontId="0" fillId="0" borderId="11" xfId="71" applyFont="1" applyBorder="1" applyAlignment="1">
      <alignment horizontal="left"/>
      <protection/>
    </xf>
    <xf numFmtId="179" fontId="0" fillId="0" borderId="0" xfId="0" applyNumberFormat="1" applyAlignment="1">
      <alignment/>
    </xf>
    <xf numFmtId="2" fontId="12" fillId="0" borderId="0" xfId="71" applyNumberFormat="1" applyFont="1" applyFill="1" applyBorder="1">
      <alignment/>
      <protection/>
    </xf>
    <xf numFmtId="0" fontId="79" fillId="0" borderId="0" xfId="72">
      <alignment/>
      <protection/>
    </xf>
    <xf numFmtId="0" fontId="12" fillId="0" borderId="11" xfId="73" applyFont="1" applyBorder="1" applyAlignment="1">
      <alignment horizontal="center"/>
      <protection/>
    </xf>
    <xf numFmtId="0" fontId="12" fillId="0" borderId="11" xfId="73" applyFont="1" applyBorder="1" applyAlignment="1">
      <alignment horizontal="left"/>
      <protection/>
    </xf>
    <xf numFmtId="2" fontId="12" fillId="0" borderId="0" xfId="73" applyNumberFormat="1" applyFont="1" applyFill="1" applyBorder="1">
      <alignment/>
      <protection/>
    </xf>
    <xf numFmtId="180" fontId="0" fillId="0" borderId="0" xfId="0" applyNumberFormat="1" applyAlignment="1">
      <alignment/>
    </xf>
    <xf numFmtId="2" fontId="0" fillId="0" borderId="0" xfId="0" applyNumberFormat="1" applyAlignment="1">
      <alignment/>
    </xf>
    <xf numFmtId="0" fontId="12" fillId="0" borderId="11" xfId="73" applyFont="1" applyBorder="1" applyAlignment="1">
      <alignment horizontal="right"/>
      <protection/>
    </xf>
    <xf numFmtId="2" fontId="12" fillId="0" borderId="11" xfId="73" applyNumberFormat="1" applyFont="1" applyBorder="1" applyAlignment="1">
      <alignment horizontal="right"/>
      <protection/>
    </xf>
    <xf numFmtId="0" fontId="10" fillId="0" borderId="0" xfId="75" applyFont="1" applyAlignment="1">
      <alignment horizontal="center"/>
      <protection/>
    </xf>
    <xf numFmtId="0" fontId="0" fillId="0" borderId="0" xfId="75">
      <alignment/>
      <protection/>
    </xf>
    <xf numFmtId="0" fontId="2" fillId="0" borderId="10" xfId="75" applyFont="1" applyBorder="1" applyAlignment="1">
      <alignment horizontal="center" vertical="top" wrapText="1"/>
      <protection/>
    </xf>
    <xf numFmtId="0" fontId="2" fillId="0" borderId="11" xfId="75" applyFont="1" applyBorder="1" applyAlignment="1">
      <alignment horizontal="center"/>
      <protection/>
    </xf>
    <xf numFmtId="0" fontId="2" fillId="0" borderId="11" xfId="75" applyFont="1" applyBorder="1" applyAlignment="1">
      <alignment horizontal="center" vertical="top" wrapText="1"/>
      <protection/>
    </xf>
    <xf numFmtId="0" fontId="2" fillId="0" borderId="0" xfId="75" applyFont="1" applyBorder="1" applyAlignment="1">
      <alignment horizontal="center"/>
      <protection/>
    </xf>
    <xf numFmtId="0" fontId="2" fillId="0" borderId="0" xfId="75" applyFont="1">
      <alignment/>
      <protection/>
    </xf>
    <xf numFmtId="0" fontId="0" fillId="0" borderId="11" xfId="75" applyFont="1" applyBorder="1" applyAlignment="1">
      <alignment horizontal="center"/>
      <protection/>
    </xf>
    <xf numFmtId="0" fontId="0" fillId="0" borderId="11" xfId="75" applyFont="1" applyBorder="1">
      <alignment/>
      <protection/>
    </xf>
    <xf numFmtId="0" fontId="0" fillId="0" borderId="0" xfId="75" applyFont="1" applyBorder="1">
      <alignment/>
      <protection/>
    </xf>
    <xf numFmtId="0" fontId="2" fillId="0" borderId="11" xfId="75" applyFont="1" applyBorder="1">
      <alignment/>
      <protection/>
    </xf>
    <xf numFmtId="0" fontId="2" fillId="0" borderId="0" xfId="75" applyFont="1" applyBorder="1">
      <alignment/>
      <protection/>
    </xf>
    <xf numFmtId="0" fontId="2" fillId="0" borderId="0" xfId="75" applyFont="1" applyAlignment="1">
      <alignment horizontal="right"/>
      <protection/>
    </xf>
    <xf numFmtId="0" fontId="2" fillId="0" borderId="0" xfId="75" applyFont="1" applyAlignment="1">
      <alignment/>
      <protection/>
    </xf>
    <xf numFmtId="0" fontId="3" fillId="0" borderId="0" xfId="75" applyFont="1" applyAlignment="1">
      <alignment horizontal="right"/>
      <protection/>
    </xf>
    <xf numFmtId="0" fontId="3" fillId="0" borderId="0" xfId="75" applyFont="1" applyAlignment="1">
      <alignment/>
      <protection/>
    </xf>
    <xf numFmtId="0" fontId="10" fillId="0" borderId="0" xfId="75" applyFont="1" applyAlignment="1">
      <alignment/>
      <protection/>
    </xf>
    <xf numFmtId="0" fontId="11" fillId="0" borderId="0" xfId="75" applyFont="1" applyAlignment="1">
      <alignment/>
      <protection/>
    </xf>
    <xf numFmtId="0" fontId="16" fillId="0" borderId="11" xfId="75" applyFont="1" applyBorder="1" applyAlignment="1">
      <alignment horizontal="center" vertical="top" wrapText="1"/>
      <protection/>
    </xf>
    <xf numFmtId="0" fontId="16" fillId="0" borderId="11" xfId="75" applyFont="1" applyBorder="1" applyAlignment="1">
      <alignment horizontal="center" vertical="top"/>
      <protection/>
    </xf>
    <xf numFmtId="0" fontId="2" fillId="0" borderId="0" xfId="75" applyFont="1" applyAlignment="1">
      <alignment vertical="top" wrapText="1"/>
      <protection/>
    </xf>
    <xf numFmtId="0" fontId="9" fillId="0" borderId="0" xfId="75" applyFont="1" applyBorder="1">
      <alignment/>
      <protection/>
    </xf>
    <xf numFmtId="0" fontId="0" fillId="0" borderId="0" xfId="75" applyAlignment="1">
      <alignment horizontal="center"/>
      <protection/>
    </xf>
    <xf numFmtId="0" fontId="0" fillId="0" borderId="11" xfId="75" applyFont="1" applyBorder="1" applyAlignment="1">
      <alignment horizontal="left"/>
      <protection/>
    </xf>
    <xf numFmtId="2" fontId="0" fillId="0" borderId="11" xfId="75" applyNumberFormat="1" applyFont="1" applyBorder="1">
      <alignment/>
      <protection/>
    </xf>
    <xf numFmtId="2" fontId="2" fillId="0" borderId="11" xfId="75" applyNumberFormat="1" applyFont="1" applyBorder="1">
      <alignment/>
      <protection/>
    </xf>
    <xf numFmtId="0" fontId="2" fillId="0" borderId="10" xfId="75" applyFont="1" applyFill="1" applyBorder="1" applyAlignment="1">
      <alignment horizontal="center" vertical="top" wrapText="1"/>
      <protection/>
    </xf>
    <xf numFmtId="0" fontId="56" fillId="0" borderId="11" xfId="0" applyFont="1" applyBorder="1" applyAlignment="1" quotePrefix="1">
      <alignment horizontal="center" vertical="top"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2" fontId="46" fillId="0" borderId="10" xfId="0" applyNumberFormat="1" applyFont="1" applyBorder="1" applyAlignment="1">
      <alignment horizontal="center" vertical="center" wrapText="1"/>
    </xf>
    <xf numFmtId="2" fontId="23" fillId="0" borderId="11" xfId="0" applyNumberFormat="1" applyFont="1" applyBorder="1" applyAlignment="1">
      <alignment horizontal="center"/>
    </xf>
    <xf numFmtId="3" fontId="2" fillId="0" borderId="11" xfId="0" applyNumberFormat="1" applyFont="1" applyBorder="1" applyAlignment="1">
      <alignment horizontal="center"/>
    </xf>
    <xf numFmtId="0" fontId="0" fillId="0" borderId="11" xfId="65" applyFont="1" applyBorder="1" applyAlignment="1">
      <alignment horizontal="left" vertical="center"/>
      <protection/>
    </xf>
    <xf numFmtId="0" fontId="0" fillId="0" borderId="11" xfId="65" applyFont="1" applyBorder="1" applyAlignment="1">
      <alignment vertical="center"/>
      <protection/>
    </xf>
    <xf numFmtId="0" fontId="0" fillId="0" borderId="11" xfId="65" applyFont="1" applyBorder="1" applyAlignment="1">
      <alignment horizontal="right" vertical="center"/>
      <protection/>
    </xf>
    <xf numFmtId="0" fontId="0" fillId="0" borderId="11" xfId="65" applyFont="1" applyBorder="1" applyAlignment="1">
      <alignment horizontal="right"/>
      <protection/>
    </xf>
    <xf numFmtId="0" fontId="0" fillId="0" borderId="11" xfId="65" applyFont="1" applyBorder="1" applyAlignment="1">
      <alignment horizontal="left"/>
      <protection/>
    </xf>
    <xf numFmtId="0" fontId="0" fillId="0" borderId="11" xfId="65" applyFont="1" applyBorder="1" applyAlignment="1">
      <alignment vertical="top" wrapText="1"/>
      <protection/>
    </xf>
    <xf numFmtId="0" fontId="53" fillId="0" borderId="11" xfId="0" applyFont="1" applyBorder="1" applyAlignment="1">
      <alignment horizontal="right" vertical="top" wrapText="1"/>
    </xf>
    <xf numFmtId="0" fontId="0" fillId="33" borderId="11" xfId="0" applyFont="1" applyFill="1" applyBorder="1" applyAlignment="1">
      <alignment horizontal="right"/>
    </xf>
    <xf numFmtId="0" fontId="2" fillId="33" borderId="11" xfId="0" applyFont="1" applyFill="1" applyBorder="1" applyAlignment="1">
      <alignment/>
    </xf>
    <xf numFmtId="0" fontId="0" fillId="0" borderId="11" xfId="0" applyBorder="1" applyAlignment="1">
      <alignment horizontal="center" vertical="center"/>
    </xf>
    <xf numFmtId="2" fontId="0" fillId="0" borderId="11" xfId="0" applyNumberFormat="1" applyBorder="1" applyAlignment="1">
      <alignment horizontal="center" vertical="center"/>
    </xf>
    <xf numFmtId="2" fontId="0" fillId="0" borderId="11" xfId="0" applyNumberFormat="1" applyBorder="1" applyAlignment="1">
      <alignment horizont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0" fillId="0" borderId="11" xfId="0" applyFont="1" applyBorder="1" applyAlignment="1">
      <alignment vertical="center"/>
    </xf>
    <xf numFmtId="2" fontId="0" fillId="0" borderId="11" xfId="0" applyNumberFormat="1" applyFont="1" applyBorder="1" applyAlignment="1">
      <alignment vertical="center"/>
    </xf>
    <xf numFmtId="1" fontId="9" fillId="0" borderId="11" xfId="0" applyNumberFormat="1" applyFont="1" applyBorder="1" applyAlignment="1">
      <alignment horizontal="center"/>
    </xf>
    <xf numFmtId="2" fontId="9" fillId="0" borderId="11" xfId="0" applyNumberFormat="1" applyFont="1" applyBorder="1" applyAlignment="1">
      <alignment horizontal="center"/>
    </xf>
    <xf numFmtId="1" fontId="0" fillId="0" borderId="11" xfId="0" applyNumberFormat="1" applyBorder="1" applyAlignment="1">
      <alignment horizontal="center" vertical="center"/>
    </xf>
    <xf numFmtId="1" fontId="2" fillId="0" borderId="11" xfId="0" applyNumberFormat="1" applyFont="1" applyBorder="1" applyAlignment="1">
      <alignment horizontal="center" vertical="center"/>
    </xf>
    <xf numFmtId="2" fontId="2" fillId="0" borderId="11" xfId="0" applyNumberFormat="1" applyFont="1" applyBorder="1" applyAlignment="1">
      <alignment/>
    </xf>
    <xf numFmtId="1" fontId="2" fillId="0" borderId="11" xfId="0" applyNumberFormat="1" applyFont="1" applyBorder="1" applyAlignment="1">
      <alignment/>
    </xf>
    <xf numFmtId="2" fontId="2" fillId="0" borderId="11" xfId="0" applyNumberFormat="1" applyFont="1" applyBorder="1" applyAlignment="1">
      <alignment horizontal="center" vertical="center"/>
    </xf>
    <xf numFmtId="2" fontId="0" fillId="0" borderId="11" xfId="0" applyNumberFormat="1" applyBorder="1" applyAlignment="1">
      <alignment horizontal="right" vertical="center"/>
    </xf>
    <xf numFmtId="0" fontId="0" fillId="33" borderId="11" xfId="0" applyFill="1" applyBorder="1" applyAlignment="1">
      <alignment horizontal="center" vertical="center"/>
    </xf>
    <xf numFmtId="2" fontId="0" fillId="33" borderId="11" xfId="0" applyNumberFormat="1" applyFill="1" applyBorder="1" applyAlignment="1">
      <alignment horizontal="center" vertical="center"/>
    </xf>
    <xf numFmtId="2" fontId="2" fillId="0" borderId="11" xfId="65" applyNumberFormat="1" applyFont="1" applyBorder="1" applyAlignment="1">
      <alignment horizontal="center" vertical="center"/>
      <protection/>
    </xf>
    <xf numFmtId="1" fontId="2" fillId="0" borderId="11" xfId="65" applyNumberFormat="1" applyFont="1" applyBorder="1" applyAlignment="1">
      <alignment horizontal="center" vertical="center"/>
      <protection/>
    </xf>
    <xf numFmtId="0" fontId="33" fillId="0" borderId="11" xfId="0" applyFont="1" applyBorder="1" applyAlignment="1" quotePrefix="1">
      <alignment horizontal="left" vertical="center" wrapText="1"/>
    </xf>
    <xf numFmtId="0" fontId="0" fillId="0" borderId="11" xfId="0" applyFont="1" applyBorder="1" applyAlignment="1">
      <alignment horizontal="left" vertical="center"/>
    </xf>
    <xf numFmtId="0" fontId="57" fillId="0" borderId="11" xfId="0" applyFont="1" applyBorder="1" applyAlignment="1" quotePrefix="1">
      <alignment horizontal="right" wrapText="1"/>
    </xf>
    <xf numFmtId="0" fontId="56" fillId="0" borderId="11" xfId="0" applyFont="1" applyBorder="1" applyAlignment="1" quotePrefix="1">
      <alignment vertical="top" wrapText="1"/>
    </xf>
    <xf numFmtId="0" fontId="29" fillId="0" borderId="11" xfId="0" applyFont="1" applyBorder="1" applyAlignment="1">
      <alignment vertical="center" wrapText="1"/>
    </xf>
    <xf numFmtId="0" fontId="29" fillId="0" borderId="14" xfId="0" applyFont="1" applyBorder="1" applyAlignment="1">
      <alignment vertical="center" wrapText="1"/>
    </xf>
    <xf numFmtId="0" fontId="17" fillId="0" borderId="11" xfId="0" applyFont="1" applyBorder="1" applyAlignment="1">
      <alignment/>
    </xf>
    <xf numFmtId="0" fontId="17" fillId="0" borderId="11" xfId="0" applyFont="1" applyBorder="1" applyAlignment="1">
      <alignment wrapText="1"/>
    </xf>
    <xf numFmtId="0" fontId="58" fillId="0" borderId="11" xfId="0" applyFont="1" applyBorder="1" applyAlignment="1">
      <alignment vertical="center" wrapText="1"/>
    </xf>
    <xf numFmtId="0" fontId="2" fillId="0" borderId="11" xfId="0" applyFont="1" applyBorder="1" applyAlignment="1">
      <alignment/>
    </xf>
    <xf numFmtId="0" fontId="59" fillId="0" borderId="0" xfId="87" applyFont="1">
      <alignment/>
      <protection/>
    </xf>
    <xf numFmtId="0" fontId="12" fillId="0" borderId="15" xfId="87" applyFont="1" applyBorder="1" applyAlignment="1">
      <alignment horizontal="left" vertical="top" wrapText="1"/>
      <protection/>
    </xf>
    <xf numFmtId="0" fontId="14" fillId="0" borderId="14" xfId="87" applyFont="1" applyBorder="1" applyAlignment="1">
      <alignment horizontal="center" vertical="top" wrapText="1"/>
      <protection/>
    </xf>
    <xf numFmtId="14" fontId="14" fillId="0" borderId="11" xfId="87" applyNumberFormat="1" applyFont="1" applyBorder="1" applyAlignment="1">
      <alignment horizontal="center" vertical="center" wrapText="1"/>
      <protection/>
    </xf>
    <xf numFmtId="0" fontId="35" fillId="0" borderId="11" xfId="0" applyFont="1" applyBorder="1" applyAlignment="1" quotePrefix="1">
      <alignment horizontal="right" vertical="top" wrapText="1"/>
    </xf>
    <xf numFmtId="0" fontId="57" fillId="0" borderId="11" xfId="0" applyFont="1" applyBorder="1" applyAlignment="1" quotePrefix="1">
      <alignment horizontal="right" vertical="top" wrapText="1"/>
    </xf>
    <xf numFmtId="0" fontId="2" fillId="0" borderId="0" xfId="66" applyFont="1" applyFill="1">
      <alignment/>
      <protection/>
    </xf>
    <xf numFmtId="0" fontId="12" fillId="0" borderId="11" xfId="0" applyFont="1" applyBorder="1" applyAlignment="1">
      <alignment horizontal="right"/>
    </xf>
    <xf numFmtId="0" fontId="6" fillId="0" borderId="11" xfId="81" applyFont="1" applyBorder="1" applyAlignment="1">
      <alignment/>
      <protection/>
    </xf>
    <xf numFmtId="0" fontId="12" fillId="0" borderId="11" xfId="80" applyFont="1" applyFill="1" applyBorder="1" applyAlignment="1">
      <alignment horizontal="center" vertical="center"/>
      <protection/>
    </xf>
    <xf numFmtId="0" fontId="14" fillId="0" borderId="11" xfId="77" applyFont="1" applyBorder="1" applyAlignment="1">
      <alignment horizontal="center" vertical="top" wrapText="1"/>
      <protection/>
    </xf>
    <xf numFmtId="0" fontId="14" fillId="0" borderId="11" xfId="77" applyFont="1" applyBorder="1" applyAlignment="1">
      <alignment horizontal="center" vertical="center" wrapText="1"/>
      <protection/>
    </xf>
    <xf numFmtId="0" fontId="12" fillId="0" borderId="11" xfId="77" applyFont="1" applyBorder="1" applyAlignment="1">
      <alignment horizontal="center" vertical="center"/>
      <protection/>
    </xf>
    <xf numFmtId="0" fontId="12" fillId="0" borderId="11" xfId="77" applyFont="1" applyBorder="1" applyAlignment="1">
      <alignment horizontal="center" vertical="center" wrapText="1"/>
      <protection/>
    </xf>
    <xf numFmtId="0" fontId="12" fillId="0" borderId="11" xfId="78" applyFont="1" applyBorder="1" applyAlignment="1">
      <alignment horizontal="center" vertical="top" wrapText="1"/>
      <protection/>
    </xf>
    <xf numFmtId="0" fontId="12" fillId="0" borderId="11" xfId="78" applyFont="1" applyBorder="1" applyAlignment="1">
      <alignment horizontal="center" vertical="center"/>
      <protection/>
    </xf>
    <xf numFmtId="0" fontId="12" fillId="0" borderId="11" xfId="80" applyFont="1" applyFill="1" applyBorder="1">
      <alignment/>
      <protection/>
    </xf>
    <xf numFmtId="2" fontId="12" fillId="0" borderId="11" xfId="80" applyNumberFormat="1" applyFont="1" applyFill="1" applyBorder="1">
      <alignment/>
      <protection/>
    </xf>
    <xf numFmtId="0" fontId="14" fillId="0" borderId="11" xfId="80" applyFont="1" applyFill="1" applyBorder="1">
      <alignment/>
      <protection/>
    </xf>
    <xf numFmtId="0" fontId="0" fillId="0" borderId="11" xfId="83" applyFont="1" applyFill="1" applyBorder="1" applyAlignment="1">
      <alignment/>
      <protection/>
    </xf>
    <xf numFmtId="0" fontId="0" fillId="0" borderId="11" xfId="83" applyFont="1" applyFill="1" applyBorder="1">
      <alignment/>
      <protection/>
    </xf>
    <xf numFmtId="0" fontId="0" fillId="0" borderId="14" xfId="83" applyFont="1" applyFill="1" applyBorder="1" applyAlignment="1">
      <alignment horizontal="center" vertical="center"/>
      <protection/>
    </xf>
    <xf numFmtId="2" fontId="0" fillId="0" borderId="11" xfId="83" applyNumberFormat="1" applyFont="1" applyFill="1" applyBorder="1">
      <alignment/>
      <protection/>
    </xf>
    <xf numFmtId="0" fontId="2" fillId="0" borderId="11" xfId="83" applyFont="1" applyFill="1" applyBorder="1">
      <alignment/>
      <protection/>
    </xf>
    <xf numFmtId="0" fontId="0" fillId="0" borderId="21" xfId="83" applyFont="1" applyFill="1" applyBorder="1" applyAlignment="1">
      <alignment/>
      <protection/>
    </xf>
    <xf numFmtId="0" fontId="0" fillId="0" borderId="14" xfId="83" applyFont="1" applyFill="1" applyBorder="1">
      <alignment/>
      <protection/>
    </xf>
    <xf numFmtId="0" fontId="50" fillId="0" borderId="11" xfId="65" applyFont="1" applyBorder="1">
      <alignment/>
      <protection/>
    </xf>
    <xf numFmtId="0" fontId="12" fillId="0" borderId="21" xfId="84" applyFont="1" applyFill="1" applyBorder="1" applyAlignment="1">
      <alignment/>
      <protection/>
    </xf>
    <xf numFmtId="0" fontId="60" fillId="0" borderId="11" xfId="65" applyFont="1" applyBorder="1" applyAlignment="1">
      <alignment vertical="center" wrapText="1"/>
      <protection/>
    </xf>
    <xf numFmtId="0" fontId="60" fillId="0" borderId="11" xfId="65" applyFont="1" applyBorder="1" applyAlignment="1">
      <alignment horizontal="right" vertical="center" wrapText="1"/>
      <protection/>
    </xf>
    <xf numFmtId="0" fontId="20" fillId="0" borderId="11" xfId="65" applyFont="1" applyBorder="1" applyAlignment="1">
      <alignment vertical="center" wrapText="1"/>
      <protection/>
    </xf>
    <xf numFmtId="0" fontId="20" fillId="0" borderId="11" xfId="65" applyFont="1" applyBorder="1" applyAlignment="1">
      <alignment vertical="top" wrapText="1"/>
      <protection/>
    </xf>
    <xf numFmtId="0" fontId="20" fillId="0" borderId="12" xfId="65" applyFont="1" applyBorder="1" applyAlignment="1">
      <alignment horizontal="right" vertical="center" wrapText="1"/>
      <protection/>
    </xf>
    <xf numFmtId="0" fontId="61" fillId="0" borderId="11" xfId="65" applyFont="1" applyBorder="1" applyAlignment="1">
      <alignment vertical="center"/>
      <protection/>
    </xf>
    <xf numFmtId="0" fontId="79" fillId="0" borderId="11" xfId="65" applyBorder="1">
      <alignment/>
      <protection/>
    </xf>
    <xf numFmtId="0" fontId="17" fillId="0" borderId="11" xfId="65" applyFont="1" applyBorder="1">
      <alignment/>
      <protection/>
    </xf>
    <xf numFmtId="0" fontId="0" fillId="0" borderId="11" xfId="85" applyFont="1" applyFill="1" applyBorder="1">
      <alignment/>
      <protection/>
    </xf>
    <xf numFmtId="0" fontId="0" fillId="0" borderId="11" xfId="85" applyFont="1" applyFill="1" applyBorder="1" applyAlignment="1">
      <alignment horizontal="center"/>
      <protection/>
    </xf>
    <xf numFmtId="0" fontId="50" fillId="0" borderId="11" xfId="85" applyFont="1" applyBorder="1" applyAlignment="1">
      <alignment horizontal="right" vertical="center"/>
      <protection/>
    </xf>
    <xf numFmtId="0" fontId="11" fillId="0" borderId="11" xfId="85" applyFont="1" applyBorder="1" applyAlignment="1">
      <alignment horizontal="right" vertical="center"/>
      <protection/>
    </xf>
    <xf numFmtId="0" fontId="61" fillId="0" borderId="11" xfId="65" applyFont="1" applyBorder="1">
      <alignment/>
      <protection/>
    </xf>
    <xf numFmtId="0" fontId="79" fillId="0" borderId="11" xfId="65" applyBorder="1">
      <alignment/>
      <protection/>
    </xf>
    <xf numFmtId="0" fontId="0" fillId="0" borderId="11" xfId="86" applyFont="1" applyFill="1" applyBorder="1">
      <alignment/>
      <protection/>
    </xf>
    <xf numFmtId="0" fontId="0" fillId="0" borderId="11" xfId="86" applyFont="1" applyFill="1" applyBorder="1" applyAlignment="1">
      <alignment horizontal="center"/>
      <protection/>
    </xf>
    <xf numFmtId="0" fontId="60" fillId="0" borderId="11" xfId="65" applyFont="1" applyBorder="1" applyAlignment="1">
      <alignment wrapText="1"/>
      <protection/>
    </xf>
    <xf numFmtId="0" fontId="60" fillId="0" borderId="11" xfId="65" applyFont="1" applyBorder="1">
      <alignment/>
      <protection/>
    </xf>
    <xf numFmtId="0" fontId="60" fillId="0" borderId="11" xfId="65" applyFont="1" applyBorder="1" applyAlignment="1">
      <alignment/>
      <protection/>
    </xf>
    <xf numFmtId="0" fontId="21" fillId="0" borderId="11" xfId="65" applyFont="1" applyBorder="1" applyAlignment="1">
      <alignment horizontal="center" vertical="center" wrapText="1"/>
      <protection/>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0" borderId="11" xfId="80" applyFont="1" applyFill="1" applyBorder="1" applyAlignment="1">
      <alignment/>
      <protection/>
    </xf>
    <xf numFmtId="0" fontId="0" fillId="0" borderId="11" xfId="80" applyFont="1" applyFill="1" applyBorder="1">
      <alignment/>
      <protection/>
    </xf>
    <xf numFmtId="0" fontId="0" fillId="0" borderId="11" xfId="80" applyFont="1" applyFill="1" applyBorder="1" applyAlignment="1">
      <alignment horizontal="center" vertical="center"/>
      <protection/>
    </xf>
    <xf numFmtId="2" fontId="0" fillId="0" borderId="11" xfId="80" applyNumberFormat="1" applyFont="1" applyFill="1" applyBorder="1">
      <alignment/>
      <protection/>
    </xf>
    <xf numFmtId="0" fontId="50" fillId="0" borderId="11" xfId="65" applyFont="1" applyBorder="1" applyAlignment="1">
      <alignment vertical="center"/>
      <protection/>
    </xf>
    <xf numFmtId="0" fontId="20" fillId="0" borderId="11" xfId="65" applyFont="1" applyBorder="1">
      <alignment/>
      <protection/>
    </xf>
    <xf numFmtId="2" fontId="0" fillId="0" borderId="11" xfId="82" applyNumberFormat="1" applyBorder="1">
      <alignment/>
      <protection/>
    </xf>
    <xf numFmtId="0" fontId="17" fillId="0" borderId="0" xfId="65" applyFont="1" applyBorder="1">
      <alignment/>
      <protection/>
    </xf>
    <xf numFmtId="0" fontId="50" fillId="0" borderId="0" xfId="65" applyFont="1" applyBorder="1">
      <alignment/>
      <protection/>
    </xf>
    <xf numFmtId="0" fontId="61" fillId="0" borderId="0" xfId="65" applyFont="1" applyBorder="1">
      <alignment/>
      <protection/>
    </xf>
    <xf numFmtId="0" fontId="2" fillId="0" borderId="0" xfId="81" applyFont="1" applyAlignment="1">
      <alignment vertical="top" wrapText="1"/>
      <protection/>
    </xf>
    <xf numFmtId="0" fontId="0" fillId="0" borderId="0" xfId="81" applyFont="1" applyAlignment="1">
      <alignment/>
      <protection/>
    </xf>
    <xf numFmtId="0" fontId="2" fillId="0" borderId="0" xfId="65" applyFont="1" applyBorder="1" applyAlignment="1">
      <alignment horizontal="left"/>
      <protection/>
    </xf>
    <xf numFmtId="0" fontId="0" fillId="0" borderId="0" xfId="81" applyBorder="1">
      <alignment/>
      <protection/>
    </xf>
    <xf numFmtId="2" fontId="23" fillId="0" borderId="11" xfId="0" applyNumberFormat="1" applyFont="1" applyBorder="1" applyAlignment="1">
      <alignment horizontal="center"/>
    </xf>
    <xf numFmtId="0" fontId="0" fillId="0" borderId="11" xfId="65" applyFont="1" applyBorder="1" applyAlignment="1">
      <alignment horizontal="center" vertical="center"/>
      <protection/>
    </xf>
    <xf numFmtId="0" fontId="57" fillId="0" borderId="11" xfId="0" applyFont="1" applyBorder="1" applyAlignment="1" quotePrefix="1">
      <alignment horizontal="center" vertical="top" wrapText="1"/>
    </xf>
    <xf numFmtId="0" fontId="57" fillId="0" borderId="11" xfId="0" applyFont="1" applyBorder="1" applyAlignment="1">
      <alignment horizontal="center" vertical="top" wrapText="1"/>
    </xf>
    <xf numFmtId="0" fontId="0" fillId="0" borderId="11" xfId="0" applyFont="1" applyBorder="1" applyAlignment="1">
      <alignment horizontal="right" wrapText="1"/>
    </xf>
    <xf numFmtId="2" fontId="2" fillId="0" borderId="11" xfId="0" applyNumberFormat="1" applyFont="1" applyBorder="1" applyAlignment="1">
      <alignment horizontal="right" wrapText="1"/>
    </xf>
    <xf numFmtId="0" fontId="0" fillId="0" borderId="11" xfId="0" applyBorder="1" applyAlignment="1">
      <alignment horizontal="right" wrapText="1"/>
    </xf>
    <xf numFmtId="0" fontId="2" fillId="0" borderId="11" xfId="0" applyFont="1" applyBorder="1" applyAlignment="1">
      <alignment horizontal="right" wrapText="1"/>
    </xf>
    <xf numFmtId="2" fontId="0" fillId="0" borderId="11" xfId="0" applyNumberFormat="1" applyFont="1" applyBorder="1" applyAlignment="1">
      <alignment horizontal="right" wrapText="1"/>
    </xf>
    <xf numFmtId="2" fontId="0" fillId="0" borderId="11" xfId="0" applyNumberFormat="1" applyBorder="1" applyAlignment="1">
      <alignment horizontal="right" wrapText="1"/>
    </xf>
    <xf numFmtId="0" fontId="12" fillId="0" borderId="11" xfId="87" applyFont="1" applyBorder="1" applyAlignment="1">
      <alignment horizontal="right" wrapText="1"/>
      <protection/>
    </xf>
    <xf numFmtId="0" fontId="14" fillId="0" borderId="0" xfId="0" applyFont="1" applyAlignment="1">
      <alignment horizontal="center"/>
    </xf>
    <xf numFmtId="0" fontId="41" fillId="0" borderId="0" xfId="0" applyFont="1" applyAlignment="1">
      <alignment horizontal="center" wrapText="1"/>
    </xf>
    <xf numFmtId="0" fontId="14" fillId="0" borderId="0" xfId="0" applyFont="1" applyBorder="1" applyAlignment="1">
      <alignment horizontal="left"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vertical="top" wrapText="1"/>
    </xf>
    <xf numFmtId="0" fontId="2" fillId="0" borderId="17" xfId="0" applyFont="1" applyBorder="1" applyAlignment="1">
      <alignment horizontal="center" vertical="top" wrapText="1"/>
    </xf>
    <xf numFmtId="0" fontId="2" fillId="0" borderId="15" xfId="0" applyFont="1" applyBorder="1" applyAlignment="1">
      <alignment horizontal="center" vertical="top" wrapText="1"/>
    </xf>
    <xf numFmtId="2" fontId="2" fillId="0" borderId="11" xfId="0" applyNumberFormat="1" applyFont="1" applyBorder="1" applyAlignment="1">
      <alignment horizontal="center"/>
    </xf>
    <xf numFmtId="0" fontId="2" fillId="0" borderId="11" xfId="0" applyFont="1" applyBorder="1" applyAlignment="1">
      <alignment horizontal="center" vertical="top" wrapText="1"/>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0" fillId="0" borderId="11" xfId="0" applyFont="1" applyBorder="1" applyAlignment="1">
      <alignment horizontal="center"/>
    </xf>
    <xf numFmtId="2" fontId="0" fillId="0" borderId="11" xfId="0" applyNumberFormat="1" applyFont="1" applyBorder="1" applyAlignment="1">
      <alignment horizontal="center"/>
    </xf>
    <xf numFmtId="0" fontId="16" fillId="0" borderId="11" xfId="0" applyFont="1" applyBorder="1" applyAlignment="1" quotePrefix="1">
      <alignment horizontal="center" vertical="top" wrapText="1"/>
    </xf>
    <xf numFmtId="0" fontId="2" fillId="0" borderId="14"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left" vertical="top" wrapText="1"/>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Alignment="1">
      <alignment horizontal="left"/>
    </xf>
    <xf numFmtId="0" fontId="14" fillId="0" borderId="11" xfId="0" applyFont="1" applyBorder="1" applyAlignment="1">
      <alignment horizontal="center"/>
    </xf>
    <xf numFmtId="0" fontId="14" fillId="0" borderId="11" xfId="0" applyFont="1" applyBorder="1" applyAlignment="1">
      <alignment horizontal="center" wrapText="1"/>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1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19" xfId="0" applyFont="1" applyBorder="1" applyAlignment="1">
      <alignment horizontal="center" vertical="top"/>
    </xf>
    <xf numFmtId="0" fontId="2" fillId="0" borderId="16" xfId="0" applyFont="1" applyBorder="1" applyAlignment="1">
      <alignment horizontal="center" vertical="top"/>
    </xf>
    <xf numFmtId="0" fontId="2" fillId="0" borderId="25" xfId="0" applyFont="1" applyBorder="1" applyAlignment="1">
      <alignment horizontal="center" vertical="top"/>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1" xfId="0" applyFont="1" applyBorder="1" applyAlignment="1">
      <alignment horizontal="left"/>
    </xf>
    <xf numFmtId="0" fontId="16" fillId="0" borderId="14" xfId="0" applyFont="1" applyBorder="1" applyAlignment="1" quotePrefix="1">
      <alignment horizontal="center" vertical="top" wrapText="1"/>
    </xf>
    <xf numFmtId="0" fontId="16" fillId="0" borderId="17"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1" xfId="0" applyFont="1" applyBorder="1" applyAlignment="1">
      <alignment horizontal="center" vertical="center"/>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center" vertical="top" wrapText="1"/>
    </xf>
    <xf numFmtId="0" fontId="0" fillId="0" borderId="0" xfId="0" applyFont="1" applyBorder="1" applyAlignment="1">
      <alignment horizontal="center"/>
    </xf>
    <xf numFmtId="0" fontId="2" fillId="0" borderId="0" xfId="0" applyFont="1" applyAlignment="1">
      <alignment horizontal="right" vertical="top" wrapText="1"/>
    </xf>
    <xf numFmtId="0" fontId="12" fillId="0" borderId="0" xfId="0" applyFont="1" applyBorder="1" applyAlignment="1">
      <alignment horizontal="left"/>
    </xf>
    <xf numFmtId="0" fontId="2" fillId="0" borderId="0" xfId="0" applyFont="1" applyBorder="1" applyAlignment="1">
      <alignment horizontal="left" vertical="top" wrapText="1"/>
    </xf>
    <xf numFmtId="0" fontId="2" fillId="0" borderId="10" xfId="0" applyFont="1" applyBorder="1" applyAlignment="1">
      <alignment vertical="top"/>
    </xf>
    <xf numFmtId="0" fontId="2" fillId="0" borderId="12" xfId="0" applyFont="1" applyBorder="1" applyAlignment="1">
      <alignment vertical="top"/>
    </xf>
    <xf numFmtId="0" fontId="6" fillId="0" borderId="23" xfId="87" applyFont="1" applyBorder="1" applyAlignment="1">
      <alignment horizontal="left" wrapText="1"/>
      <protection/>
    </xf>
    <xf numFmtId="0" fontId="15"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3" fillId="0" borderId="16" xfId="0" applyFont="1" applyBorder="1" applyAlignment="1">
      <alignment horizontal="center"/>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9"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87" applyFont="1" applyAlignment="1">
      <alignment horizontal="left"/>
      <protection/>
    </xf>
    <xf numFmtId="0" fontId="11" fillId="0" borderId="14" xfId="87" applyFont="1" applyBorder="1" applyAlignment="1">
      <alignment horizontal="center" vertical="top" wrapText="1"/>
      <protection/>
    </xf>
    <xf numFmtId="0" fontId="11" fillId="0" borderId="15" xfId="87" applyFont="1" applyBorder="1" applyAlignment="1">
      <alignment horizontal="center" vertical="top" wrapText="1"/>
      <protection/>
    </xf>
    <xf numFmtId="0" fontId="12" fillId="0" borderId="0" xfId="87" applyFont="1" applyAlignment="1">
      <alignment horizontal="left"/>
      <protection/>
    </xf>
    <xf numFmtId="0" fontId="6" fillId="0" borderId="0" xfId="81" applyFont="1" applyAlignment="1">
      <alignment horizontal="right" vertical="top" wrapText="1"/>
      <protection/>
    </xf>
    <xf numFmtId="0" fontId="14" fillId="0" borderId="11" xfId="87" applyFont="1" applyBorder="1" applyAlignment="1">
      <alignment horizontal="center" vertical="top" wrapText="1"/>
      <protection/>
    </xf>
    <xf numFmtId="0" fontId="14" fillId="0" borderId="22" xfId="87" applyFont="1" applyBorder="1" applyAlignment="1">
      <alignment horizontal="center" vertical="top" wrapText="1"/>
      <protection/>
    </xf>
    <xf numFmtId="0" fontId="14" fillId="0" borderId="23" xfId="87" applyFont="1" applyBorder="1" applyAlignment="1">
      <alignment horizontal="center" vertical="top" wrapText="1"/>
      <protection/>
    </xf>
    <xf numFmtId="0" fontId="14" fillId="0" borderId="24" xfId="87" applyFont="1" applyBorder="1" applyAlignment="1">
      <alignment horizontal="center" vertical="top" wrapText="1"/>
      <protection/>
    </xf>
    <xf numFmtId="0" fontId="14" fillId="0" borderId="19" xfId="87" applyFont="1" applyBorder="1" applyAlignment="1">
      <alignment horizontal="center" vertical="top" wrapText="1"/>
      <protection/>
    </xf>
    <xf numFmtId="0" fontId="14" fillId="0" borderId="16" xfId="87" applyFont="1" applyBorder="1" applyAlignment="1">
      <alignment horizontal="center" vertical="top" wrapText="1"/>
      <protection/>
    </xf>
    <xf numFmtId="0" fontId="14" fillId="0" borderId="25" xfId="87" applyFont="1" applyBorder="1" applyAlignment="1">
      <alignment horizontal="center" vertical="top" wrapText="1"/>
      <protection/>
    </xf>
    <xf numFmtId="0" fontId="14" fillId="0" borderId="10" xfId="87" applyFont="1" applyBorder="1" applyAlignment="1">
      <alignment horizontal="center" vertical="center" wrapText="1"/>
      <protection/>
    </xf>
    <xf numFmtId="0" fontId="14" fillId="0" borderId="18" xfId="87" applyFont="1" applyBorder="1" applyAlignment="1">
      <alignment horizontal="center" vertical="center" wrapText="1"/>
      <protection/>
    </xf>
    <xf numFmtId="0" fontId="14" fillId="0" borderId="12" xfId="87" applyFont="1" applyBorder="1" applyAlignment="1">
      <alignment horizontal="center" vertical="center" wrapText="1"/>
      <protection/>
    </xf>
    <xf numFmtId="0" fontId="14" fillId="0" borderId="22" xfId="87" applyFont="1" applyBorder="1" applyAlignment="1">
      <alignment horizontal="center" vertical="center" wrapText="1"/>
      <protection/>
    </xf>
    <xf numFmtId="0" fontId="14" fillId="0" borderId="23" xfId="87" applyFont="1" applyBorder="1" applyAlignment="1">
      <alignment horizontal="center" vertical="center" wrapText="1"/>
      <protection/>
    </xf>
    <xf numFmtId="0" fontId="14" fillId="0" borderId="24" xfId="87" applyFont="1" applyBorder="1" applyAlignment="1">
      <alignment horizontal="center" vertical="center" wrapText="1"/>
      <protection/>
    </xf>
    <xf numFmtId="0" fontId="14" fillId="0" borderId="19" xfId="87" applyFont="1" applyBorder="1" applyAlignment="1">
      <alignment horizontal="center" vertical="center" wrapText="1"/>
      <protection/>
    </xf>
    <xf numFmtId="0" fontId="14" fillId="0" borderId="16" xfId="87" applyFont="1" applyBorder="1" applyAlignment="1">
      <alignment horizontal="center" vertical="center" wrapText="1"/>
      <protection/>
    </xf>
    <xf numFmtId="0" fontId="14" fillId="0" borderId="25" xfId="87" applyFont="1" applyBorder="1" applyAlignment="1">
      <alignment horizontal="center" vertical="center" wrapText="1"/>
      <protection/>
    </xf>
    <xf numFmtId="0" fontId="14" fillId="0" borderId="11" xfId="87" applyFont="1" applyBorder="1" applyAlignment="1">
      <alignment horizontal="center" vertical="center" wrapText="1"/>
      <protection/>
    </xf>
    <xf numFmtId="0" fontId="10" fillId="0" borderId="0" xfId="81" applyFont="1" applyAlignment="1">
      <alignment horizontal="center"/>
      <protection/>
    </xf>
    <xf numFmtId="0" fontId="5" fillId="0" borderId="0" xfId="81" applyFont="1" applyAlignment="1">
      <alignment horizontal="center"/>
      <protection/>
    </xf>
    <xf numFmtId="0" fontId="25" fillId="0" borderId="0" xfId="81" applyFont="1" applyAlignment="1">
      <alignment horizontal="center"/>
      <protection/>
    </xf>
    <xf numFmtId="0" fontId="30" fillId="0" borderId="0" xfId="81" applyFont="1" applyAlignment="1">
      <alignment horizontal="center"/>
      <protection/>
    </xf>
    <xf numFmtId="0" fontId="16" fillId="0" borderId="16" xfId="87" applyFont="1" applyBorder="1" applyAlignment="1">
      <alignment horizontal="center"/>
      <protection/>
    </xf>
    <xf numFmtId="0" fontId="2" fillId="0" borderId="0" xfId="65" applyFont="1" applyAlignment="1">
      <alignment horizontal="center" vertical="top" wrapText="1"/>
      <protection/>
    </xf>
    <xf numFmtId="0" fontId="2" fillId="0" borderId="0" xfId="65" applyFont="1" applyAlignment="1">
      <alignment horizontal="center"/>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6" xfId="0" applyFont="1" applyBorder="1" applyAlignment="1">
      <alignment horizontal="right"/>
    </xf>
    <xf numFmtId="0" fontId="16" fillId="0" borderId="0" xfId="0" applyFont="1" applyBorder="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right" vertical="top" wrapText="1"/>
    </xf>
    <xf numFmtId="0" fontId="6" fillId="0" borderId="0" xfId="0" applyFont="1" applyAlignment="1">
      <alignment horizontal="left" vertical="top" wrapText="1"/>
    </xf>
    <xf numFmtId="0" fontId="2" fillId="0" borderId="13" xfId="0" applyFont="1" applyBorder="1" applyAlignment="1">
      <alignment horizontal="center"/>
    </xf>
    <xf numFmtId="0" fontId="11" fillId="0" borderId="0" xfId="0" applyFont="1" applyAlignment="1">
      <alignment horizontal="center"/>
    </xf>
    <xf numFmtId="0" fontId="5" fillId="0" borderId="0" xfId="0" applyFont="1" applyAlignment="1">
      <alignment horizontal="center" wrapText="1"/>
    </xf>
    <xf numFmtId="0" fontId="0" fillId="0" borderId="0" xfId="0" applyFont="1" applyAlignment="1">
      <alignment horizontal="center"/>
    </xf>
    <xf numFmtId="0" fontId="2" fillId="0" borderId="15" xfId="0" applyFont="1" applyBorder="1" applyAlignment="1">
      <alignment horizontal="center" vertical="top"/>
    </xf>
    <xf numFmtId="0" fontId="2" fillId="0" borderId="17" xfId="0" applyFont="1" applyBorder="1" applyAlignment="1">
      <alignment horizontal="center" wrapText="1"/>
    </xf>
    <xf numFmtId="0" fontId="2" fillId="0" borderId="0" xfId="0" applyFont="1" applyAlignment="1">
      <alignment vertical="top" wrapText="1"/>
    </xf>
    <xf numFmtId="0" fontId="2" fillId="0" borderId="15" xfId="0" applyFont="1" applyBorder="1" applyAlignment="1" quotePrefix="1">
      <alignment horizontal="center"/>
    </xf>
    <xf numFmtId="0" fontId="2" fillId="0" borderId="14" xfId="0" applyFont="1" applyBorder="1" applyAlignment="1">
      <alignment horizontal="center" vertical="top"/>
    </xf>
    <xf numFmtId="0" fontId="2" fillId="0" borderId="0" xfId="66" applyFont="1" applyAlignment="1">
      <alignment horizontal="center" vertical="top" wrapText="1"/>
      <protection/>
    </xf>
    <xf numFmtId="0" fontId="2" fillId="0" borderId="14" xfId="88" applyFont="1" applyBorder="1" applyAlignment="1">
      <alignment horizontal="center"/>
      <protection/>
    </xf>
    <xf numFmtId="0" fontId="2" fillId="0" borderId="15" xfId="88" applyFont="1" applyBorder="1" applyAlignment="1" quotePrefix="1">
      <alignment horizontal="center"/>
      <protection/>
    </xf>
    <xf numFmtId="0" fontId="0" fillId="0" borderId="0" xfId="0" applyFont="1" applyAlignment="1">
      <alignment/>
    </xf>
    <xf numFmtId="0" fontId="2" fillId="0" borderId="14" xfId="92" applyFont="1" applyBorder="1" applyAlignment="1">
      <alignment horizontal="center"/>
      <protection/>
    </xf>
    <xf numFmtId="0" fontId="2" fillId="0" borderId="15" xfId="92" applyFont="1" applyBorder="1" applyAlignment="1">
      <alignment horizontal="center"/>
      <protection/>
    </xf>
    <xf numFmtId="0" fontId="2" fillId="0" borderId="14" xfId="94" applyFont="1" applyBorder="1" applyAlignment="1">
      <alignment horizontal="center"/>
      <protection/>
    </xf>
    <xf numFmtId="0" fontId="2" fillId="0" borderId="15" xfId="94" applyFont="1" applyBorder="1" applyAlignment="1">
      <alignment horizontal="center"/>
      <protection/>
    </xf>
    <xf numFmtId="0" fontId="2" fillId="0" borderId="14" xfId="55" applyFont="1" applyBorder="1" applyAlignment="1">
      <alignment horizontal="center"/>
      <protection/>
    </xf>
    <xf numFmtId="0" fontId="2" fillId="0" borderId="15" xfId="55" applyFont="1" applyBorder="1" applyAlignment="1">
      <alignment horizontal="center"/>
      <protection/>
    </xf>
    <xf numFmtId="0" fontId="2" fillId="0" borderId="14" xfId="56" applyFont="1" applyBorder="1" applyAlignment="1">
      <alignment horizontal="center"/>
      <protection/>
    </xf>
    <xf numFmtId="0" fontId="2" fillId="0" borderId="15" xfId="56" applyFont="1" applyBorder="1" applyAlignment="1">
      <alignment horizontal="center"/>
      <protection/>
    </xf>
    <xf numFmtId="0" fontId="13" fillId="0" borderId="0" xfId="0" applyFont="1" applyAlignment="1">
      <alignment horizontal="left"/>
    </xf>
    <xf numFmtId="0" fontId="2" fillId="0" borderId="14" xfId="57" applyFont="1" applyBorder="1" applyAlignment="1">
      <alignment horizontal="center"/>
      <protection/>
    </xf>
    <xf numFmtId="0" fontId="2" fillId="0" borderId="15" xfId="57" applyFont="1" applyBorder="1" applyAlignment="1">
      <alignment horizontal="center"/>
      <protection/>
    </xf>
    <xf numFmtId="0" fontId="2" fillId="0" borderId="0" xfId="0" applyFont="1" applyBorder="1" applyAlignment="1">
      <alignment horizontal="right"/>
    </xf>
    <xf numFmtId="0" fontId="16" fillId="0" borderId="16" xfId="0" applyFont="1" applyBorder="1" applyAlignment="1">
      <alignment horizontal="center"/>
    </xf>
    <xf numFmtId="0" fontId="2" fillId="0" borderId="14" xfId="58" applyFont="1" applyBorder="1" applyAlignment="1">
      <alignment horizontal="center"/>
      <protection/>
    </xf>
    <xf numFmtId="0" fontId="2" fillId="0" borderId="15" xfId="58" applyFont="1" applyBorder="1" applyAlignment="1">
      <alignment horizontal="center"/>
      <protection/>
    </xf>
    <xf numFmtId="0" fontId="4" fillId="0" borderId="0" xfId="0" applyFont="1" applyAlignment="1">
      <alignment horizontal="center"/>
    </xf>
    <xf numFmtId="0" fontId="7" fillId="0" borderId="0" xfId="65" applyFont="1" applyBorder="1" applyAlignment="1">
      <alignment horizontal="left"/>
      <protection/>
    </xf>
    <xf numFmtId="0" fontId="2" fillId="0" borderId="11" xfId="65" applyFont="1" applyBorder="1" applyAlignment="1">
      <alignment horizontal="center" vertical="top" wrapText="1"/>
      <protection/>
    </xf>
    <xf numFmtId="0" fontId="2" fillId="0" borderId="11" xfId="65" applyFont="1" applyBorder="1" applyAlignment="1">
      <alignment horizontal="center" vertical="center" wrapText="1"/>
      <protection/>
    </xf>
    <xf numFmtId="0" fontId="2" fillId="0" borderId="10" xfId="65" applyFont="1" applyBorder="1" applyAlignment="1">
      <alignment horizontal="center" vertical="top" wrapText="1"/>
      <protection/>
    </xf>
    <xf numFmtId="0" fontId="2" fillId="0" borderId="18" xfId="65" applyFont="1" applyBorder="1" applyAlignment="1">
      <alignment horizontal="center" vertical="top" wrapText="1"/>
      <protection/>
    </xf>
    <xf numFmtId="0" fontId="2" fillId="0" borderId="12" xfId="65" applyFont="1" applyBorder="1" applyAlignment="1">
      <alignment horizontal="center" vertical="top" wrapText="1"/>
      <protection/>
    </xf>
    <xf numFmtId="0" fontId="12" fillId="33" borderId="10" xfId="65" applyFont="1" applyFill="1" applyBorder="1" applyAlignment="1">
      <alignment horizontal="center"/>
      <protection/>
    </xf>
    <xf numFmtId="0" fontId="12" fillId="33" borderId="18" xfId="65" applyFont="1" applyFill="1" applyBorder="1" applyAlignment="1">
      <alignment horizontal="center"/>
      <protection/>
    </xf>
    <xf numFmtId="0" fontId="12" fillId="33" borderId="12" xfId="65" applyFont="1" applyFill="1" applyBorder="1" applyAlignment="1">
      <alignment horizontal="center"/>
      <protection/>
    </xf>
    <xf numFmtId="0" fontId="12" fillId="0" borderId="10" xfId="65" applyFont="1" applyBorder="1" applyAlignment="1">
      <alignment horizontal="center" vertical="center"/>
      <protection/>
    </xf>
    <xf numFmtId="0" fontId="12" fillId="0" borderId="18" xfId="65" applyFont="1" applyBorder="1" applyAlignment="1">
      <alignment horizontal="center" vertical="center"/>
      <protection/>
    </xf>
    <xf numFmtId="0" fontId="12" fillId="0" borderId="12" xfId="65" applyFont="1" applyBorder="1" applyAlignment="1">
      <alignment horizontal="center" vertical="center"/>
      <protection/>
    </xf>
    <xf numFmtId="0" fontId="6" fillId="0" borderId="0" xfId="65" applyFont="1" applyAlignment="1">
      <alignment horizontal="center"/>
      <protection/>
    </xf>
    <xf numFmtId="0" fontId="10" fillId="0" borderId="0" xfId="65" applyFont="1" applyAlignment="1">
      <alignment horizontal="center"/>
      <protection/>
    </xf>
    <xf numFmtId="0" fontId="2" fillId="33" borderId="10" xfId="65" applyFont="1" applyFill="1" applyBorder="1" applyAlignment="1">
      <alignment horizontal="center" vertical="top" wrapText="1"/>
      <protection/>
    </xf>
    <xf numFmtId="0" fontId="2" fillId="33" borderId="18" xfId="65" applyFont="1" applyFill="1" applyBorder="1" applyAlignment="1">
      <alignment horizontal="center" vertical="top" wrapText="1"/>
      <protection/>
    </xf>
    <xf numFmtId="0" fontId="2" fillId="33" borderId="12" xfId="65" applyFont="1" applyFill="1" applyBorder="1" applyAlignment="1">
      <alignment horizontal="center" vertical="top" wrapText="1"/>
      <protection/>
    </xf>
    <xf numFmtId="0" fontId="2" fillId="0" borderId="16" xfId="65" applyFont="1" applyBorder="1" applyAlignment="1">
      <alignment horizontal="left"/>
      <protection/>
    </xf>
    <xf numFmtId="0" fontId="2" fillId="0" borderId="14" xfId="61" applyFont="1" applyBorder="1" applyAlignment="1">
      <alignment horizontal="center"/>
      <protection/>
    </xf>
    <xf numFmtId="0" fontId="2" fillId="0" borderId="15" xfId="61" applyFont="1" applyBorder="1" applyAlignment="1">
      <alignment horizontal="center"/>
      <protection/>
    </xf>
    <xf numFmtId="0" fontId="2" fillId="0" borderId="24" xfId="0" applyFont="1" applyBorder="1" applyAlignment="1">
      <alignment horizontal="center" vertical="top" wrapText="1"/>
    </xf>
    <xf numFmtId="0" fontId="2" fillId="0" borderId="14" xfId="62" applyFont="1" applyBorder="1" applyAlignment="1">
      <alignment horizontal="center"/>
      <protection/>
    </xf>
    <xf numFmtId="0" fontId="2" fillId="0" borderId="15" xfId="62" applyFont="1" applyBorder="1" applyAlignment="1">
      <alignment horizontal="center"/>
      <protection/>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0" fillId="0" borderId="0" xfId="0" applyFont="1" applyBorder="1" applyAlignment="1">
      <alignment horizontal="left" vertical="top" wrapText="1"/>
    </xf>
    <xf numFmtId="0" fontId="2" fillId="0" borderId="14" xfId="64" applyFont="1" applyBorder="1" applyAlignment="1">
      <alignment horizontal="center"/>
      <protection/>
    </xf>
    <xf numFmtId="0" fontId="2" fillId="0" borderId="15" xfId="64" applyFont="1" applyBorder="1" applyAlignment="1">
      <alignment horizontal="center"/>
      <protection/>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0" xfId="0" applyFont="1" applyAlignment="1">
      <alignment horizontal="right"/>
    </xf>
    <xf numFmtId="0" fontId="6" fillId="0" borderId="0" xfId="0" applyFont="1" applyAlignment="1">
      <alignment horizontal="left"/>
    </xf>
    <xf numFmtId="0" fontId="2" fillId="0" borderId="0" xfId="0" applyFont="1" applyAlignment="1">
      <alignment horizontal="right"/>
    </xf>
    <xf numFmtId="0" fontId="2" fillId="0" borderId="17" xfId="0" applyFont="1" applyBorder="1" applyAlignment="1">
      <alignment horizontal="center" vertical="top"/>
    </xf>
    <xf numFmtId="0" fontId="14" fillId="0" borderId="14" xfId="73" applyFont="1" applyBorder="1" applyAlignment="1">
      <alignment horizontal="center"/>
      <protection/>
    </xf>
    <xf numFmtId="0" fontId="14" fillId="0" borderId="15" xfId="73" applyFont="1" applyBorder="1" applyAlignment="1">
      <alignment horizontal="center"/>
      <protection/>
    </xf>
    <xf numFmtId="0" fontId="2" fillId="0" borderId="0" xfId="75" applyFont="1" applyAlignment="1">
      <alignment horizontal="left"/>
      <protection/>
    </xf>
    <xf numFmtId="0" fontId="16" fillId="0" borderId="16" xfId="75" applyFont="1" applyBorder="1" applyAlignment="1">
      <alignment horizontal="right"/>
      <protection/>
    </xf>
    <xf numFmtId="0" fontId="2" fillId="0" borderId="0" xfId="75" applyFont="1" applyAlignment="1">
      <alignment horizontal="right" vertical="top" wrapText="1"/>
      <protection/>
    </xf>
    <xf numFmtId="0" fontId="7" fillId="0" borderId="0" xfId="75" applyFont="1" applyAlignment="1">
      <alignment horizontal="center" wrapText="1"/>
      <protection/>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0" fontId="0" fillId="0" borderId="0" xfId="75" applyAlignment="1">
      <alignment horizontal="center"/>
      <protection/>
    </xf>
    <xf numFmtId="0" fontId="0" fillId="0" borderId="11" xfId="0" applyFont="1" applyBorder="1" applyAlignment="1">
      <alignment horizontal="center" vertical="center" wrapText="1"/>
    </xf>
    <xf numFmtId="0" fontId="0" fillId="0" borderId="11" xfId="0" applyFont="1" applyBorder="1" applyAlignment="1">
      <alignment horizontal="center" vertical="top"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Border="1" applyAlignment="1">
      <alignment horizontal="right"/>
    </xf>
    <xf numFmtId="0" fontId="0" fillId="0" borderId="23" xfId="0" applyFont="1" applyBorder="1" applyAlignment="1">
      <alignment horizontal="left" vertical="center" wrapText="1"/>
    </xf>
    <xf numFmtId="0" fontId="7" fillId="0" borderId="0" xfId="0" applyFont="1" applyAlignment="1">
      <alignment horizontal="center" wrapText="1"/>
    </xf>
    <xf numFmtId="0" fontId="39" fillId="0" borderId="0" xfId="0" applyFont="1" applyAlignment="1">
      <alignment horizontal="center"/>
    </xf>
    <xf numFmtId="0" fontId="49" fillId="0" borderId="0" xfId="0" applyFont="1" applyBorder="1" applyAlignment="1">
      <alignment horizontal="center" vertical="top"/>
    </xf>
    <xf numFmtId="0" fontId="45" fillId="0" borderId="11" xfId="0" applyFont="1" applyBorder="1" applyAlignment="1">
      <alignment horizontal="center" vertical="top" wrapText="1"/>
    </xf>
    <xf numFmtId="0" fontId="16" fillId="0" borderId="16" xfId="0" applyFont="1" applyBorder="1" applyAlignment="1">
      <alignment horizontal="left"/>
    </xf>
    <xf numFmtId="0" fontId="45" fillId="0" borderId="10" xfId="0" applyFont="1" applyBorder="1" applyAlignment="1">
      <alignment horizontal="center" vertical="top" wrapText="1"/>
    </xf>
    <xf numFmtId="0" fontId="45" fillId="0" borderId="18" xfId="0" applyFont="1" applyBorder="1" applyAlignment="1">
      <alignment horizontal="center" vertical="top" wrapText="1"/>
    </xf>
    <xf numFmtId="0" fontId="45" fillId="0" borderId="12" xfId="0" applyFont="1" applyBorder="1" applyAlignment="1">
      <alignment horizontal="center" vertical="top" wrapText="1"/>
    </xf>
    <xf numFmtId="0" fontId="34" fillId="0" borderId="11" xfId="0" applyFont="1" applyBorder="1" applyAlignment="1">
      <alignment horizontal="center" vertical="top" wrapText="1"/>
    </xf>
    <xf numFmtId="0" fontId="34" fillId="0" borderId="14" xfId="0" applyFont="1" applyBorder="1" applyAlignment="1">
      <alignment horizontal="center" vertical="top" wrapText="1"/>
    </xf>
    <xf numFmtId="0" fontId="34" fillId="0" borderId="17" xfId="0" applyFont="1" applyBorder="1" applyAlignment="1">
      <alignment horizontal="center" vertical="top" wrapText="1"/>
    </xf>
    <xf numFmtId="0" fontId="34" fillId="0" borderId="15" xfId="0" applyFont="1" applyBorder="1" applyAlignment="1">
      <alignment horizontal="center" vertical="top" wrapText="1"/>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5" fillId="0" borderId="0" xfId="65" applyFont="1" applyAlignment="1">
      <alignment horizontal="center"/>
      <protection/>
    </xf>
    <xf numFmtId="0" fontId="5" fillId="0" borderId="0" xfId="65" applyFont="1" applyAlignment="1">
      <alignment/>
      <protection/>
    </xf>
    <xf numFmtId="0" fontId="2" fillId="0" borderId="0" xfId="65" applyFont="1" applyAlignment="1">
      <alignment horizontal="left"/>
      <protection/>
    </xf>
    <xf numFmtId="0" fontId="2" fillId="33" borderId="10" xfId="65" applyFont="1" applyFill="1" applyBorder="1" applyAlignment="1" quotePrefix="1">
      <alignment horizontal="center" vertical="center" wrapText="1"/>
      <protection/>
    </xf>
    <xf numFmtId="0" fontId="2" fillId="33" borderId="12" xfId="65" applyFont="1" applyFill="1" applyBorder="1" applyAlignment="1" quotePrefix="1">
      <alignment horizontal="center" vertical="center" wrapText="1"/>
      <protection/>
    </xf>
    <xf numFmtId="0" fontId="2" fillId="33" borderId="14" xfId="65" applyFont="1" applyFill="1" applyBorder="1" applyAlignment="1" quotePrefix="1">
      <alignment horizontal="center" vertical="center" wrapText="1"/>
      <protection/>
    </xf>
    <xf numFmtId="0" fontId="2" fillId="33" borderId="17" xfId="65" applyFont="1" applyFill="1" applyBorder="1" applyAlignment="1" quotePrefix="1">
      <alignment horizontal="center" vertical="center" wrapText="1"/>
      <protection/>
    </xf>
    <xf numFmtId="0" fontId="2" fillId="33" borderId="15" xfId="65" applyFont="1" applyFill="1" applyBorder="1" applyAlignment="1" quotePrefix="1">
      <alignment horizontal="center" vertical="center" wrapText="1"/>
      <protection/>
    </xf>
    <xf numFmtId="0" fontId="2" fillId="0" borderId="0" xfId="66" applyFont="1" applyAlignment="1">
      <alignment horizontal="center"/>
      <protection/>
    </xf>
    <xf numFmtId="0" fontId="2" fillId="0" borderId="0" xfId="65" applyFont="1" applyAlignment="1">
      <alignment horizontal="left" vertical="top" wrapText="1"/>
      <protection/>
    </xf>
    <xf numFmtId="0" fontId="53" fillId="0" borderId="11" xfId="0" applyFont="1" applyBorder="1" applyAlignment="1">
      <alignment horizontal="center" vertical="top" wrapText="1"/>
    </xf>
    <xf numFmtId="0" fontId="23" fillId="0" borderId="0" xfId="0" applyFont="1" applyAlignment="1">
      <alignment horizontal="right"/>
    </xf>
    <xf numFmtId="0" fontId="2" fillId="0" borderId="0" xfId="66" applyFont="1" applyAlignment="1">
      <alignment/>
      <protection/>
    </xf>
    <xf numFmtId="0" fontId="2" fillId="0" borderId="0" xfId="66" applyFont="1" applyAlignment="1">
      <alignment vertical="top" wrapText="1"/>
      <protection/>
    </xf>
    <xf numFmtId="0" fontId="53" fillId="0" borderId="10" xfId="0" applyFont="1" applyBorder="1" applyAlignment="1">
      <alignment horizontal="center" vertical="top" wrapText="1"/>
    </xf>
    <xf numFmtId="0" fontId="53" fillId="0" borderId="18" xfId="0" applyFont="1" applyBorder="1" applyAlignment="1">
      <alignment horizontal="center" vertical="top" wrapText="1"/>
    </xf>
    <xf numFmtId="0" fontId="53" fillId="0" borderId="12" xfId="0" applyFont="1" applyBorder="1" applyAlignment="1">
      <alignment horizontal="center" vertical="top" wrapText="1"/>
    </xf>
    <xf numFmtId="0" fontId="0" fillId="0" borderId="11" xfId="0" applyBorder="1" applyAlignment="1">
      <alignment horizontal="center" vertical="center"/>
    </xf>
    <xf numFmtId="2" fontId="0" fillId="0" borderId="11" xfId="0" applyNumberFormat="1" applyBorder="1" applyAlignment="1">
      <alignment horizontal="center" vertical="center"/>
    </xf>
    <xf numFmtId="0" fontId="15" fillId="0" borderId="0" xfId="0" applyFont="1" applyAlignment="1">
      <alignment horizontal="center" wrapText="1"/>
    </xf>
    <xf numFmtId="0" fontId="0" fillId="0" borderId="11" xfId="0" applyFont="1" applyBorder="1" applyAlignment="1">
      <alignment horizontal="right" vertical="center" wrapText="1"/>
    </xf>
    <xf numFmtId="0" fontId="15" fillId="0" borderId="0" xfId="0" applyFont="1" applyAlignment="1">
      <alignment vertical="top" wrapText="1"/>
    </xf>
    <xf numFmtId="0" fontId="5" fillId="0" borderId="0" xfId="0" applyFont="1" applyAlignment="1">
      <alignment horizontal="center" vertical="top" wrapText="1"/>
    </xf>
    <xf numFmtId="0" fontId="35" fillId="0" borderId="0" xfId="0" applyFont="1" applyBorder="1" applyAlignment="1">
      <alignment horizontal="center"/>
    </xf>
    <xf numFmtId="0" fontId="17" fillId="0" borderId="11" xfId="0" applyFont="1" applyBorder="1" applyAlignment="1">
      <alignment horizontal="center" vertical="top" wrapText="1"/>
    </xf>
    <xf numFmtId="0" fontId="16" fillId="33" borderId="16" xfId="0" applyFont="1" applyFill="1" applyBorder="1" applyAlignment="1">
      <alignment horizontal="right"/>
    </xf>
    <xf numFmtId="0" fontId="17" fillId="33" borderId="14" xfId="0" applyFont="1" applyFill="1" applyBorder="1" applyAlignment="1">
      <alignment horizontal="center" vertical="top" wrapText="1"/>
    </xf>
    <xf numFmtId="0" fontId="17" fillId="33" borderId="17" xfId="0" applyFont="1" applyFill="1" applyBorder="1" applyAlignment="1">
      <alignment horizontal="center" vertical="top" wrapText="1"/>
    </xf>
    <xf numFmtId="0" fontId="17" fillId="33" borderId="15" xfId="0" applyFont="1" applyFill="1" applyBorder="1" applyAlignment="1">
      <alignment horizontal="center" vertical="top" wrapText="1"/>
    </xf>
    <xf numFmtId="0" fontId="2" fillId="33" borderId="11" xfId="0" applyFont="1" applyFill="1" applyBorder="1" applyAlignment="1">
      <alignment horizontal="center" vertical="top" wrapText="1"/>
    </xf>
    <xf numFmtId="0" fontId="34" fillId="0" borderId="16" xfId="0" applyFont="1" applyBorder="1" applyAlignment="1">
      <alignment horizontal="right"/>
    </xf>
    <xf numFmtId="0" fontId="2" fillId="0" borderId="11" xfId="65" applyFont="1" applyBorder="1" applyAlignment="1">
      <alignment horizontal="center"/>
      <protection/>
    </xf>
    <xf numFmtId="0" fontId="34" fillId="0" borderId="16" xfId="0" applyFont="1" applyBorder="1" applyAlignment="1">
      <alignment horizontal="left"/>
    </xf>
    <xf numFmtId="0" fontId="2" fillId="0" borderId="11" xfId="0" applyFont="1" applyBorder="1" applyAlignment="1">
      <alignment horizontal="center" vertical="center" wrapText="1"/>
    </xf>
    <xf numFmtId="0" fontId="2" fillId="0" borderId="11" xfId="81" applyFont="1" applyBorder="1" applyAlignment="1">
      <alignment horizontal="center" vertical="center" wrapText="1"/>
      <protection/>
    </xf>
    <xf numFmtId="0" fontId="2" fillId="0" borderId="23" xfId="81" applyFont="1" applyBorder="1" applyAlignment="1">
      <alignment horizontal="left"/>
      <protection/>
    </xf>
    <xf numFmtId="0" fontId="6" fillId="0" borderId="0" xfId="81" applyFont="1" applyAlignment="1">
      <alignment horizontal="center"/>
      <protection/>
    </xf>
    <xf numFmtId="0" fontId="2" fillId="0" borderId="11" xfId="81" applyFont="1" applyBorder="1" applyAlignment="1">
      <alignment horizontal="center" vertical="top" wrapText="1"/>
      <protection/>
    </xf>
    <xf numFmtId="0" fontId="0" fillId="0" borderId="11" xfId="0" applyBorder="1" applyAlignment="1">
      <alignment horizontal="center" vertical="top" wrapText="1"/>
    </xf>
    <xf numFmtId="0" fontId="0" fillId="0" borderId="0" xfId="0" applyAlignment="1">
      <alignment horizontal="left"/>
    </xf>
    <xf numFmtId="0" fontId="0" fillId="0" borderId="0" xfId="81" applyAlignment="1">
      <alignment horizontal="center"/>
      <protection/>
    </xf>
    <xf numFmtId="0" fontId="7" fillId="0" borderId="0" xfId="81" applyFont="1" applyAlignment="1">
      <alignment horizontal="center"/>
      <protection/>
    </xf>
    <xf numFmtId="0" fontId="2" fillId="0" borderId="14" xfId="81" applyFont="1" applyBorder="1" applyAlignment="1">
      <alignment horizontal="center" vertical="top"/>
      <protection/>
    </xf>
    <xf numFmtId="0" fontId="2" fillId="0" borderId="17" xfId="81" applyFont="1" applyBorder="1" applyAlignment="1">
      <alignment horizontal="center" vertical="top"/>
      <protection/>
    </xf>
    <xf numFmtId="0" fontId="2" fillId="0" borderId="11" xfId="81" applyFont="1" applyBorder="1" applyAlignment="1">
      <alignment horizontal="center" vertical="top"/>
      <protection/>
    </xf>
    <xf numFmtId="0" fontId="2" fillId="0" borderId="10" xfId="81" applyFont="1" applyBorder="1" applyAlignment="1">
      <alignment horizontal="center" vertical="top" wrapText="1"/>
      <protection/>
    </xf>
    <xf numFmtId="0" fontId="2" fillId="0" borderId="12" xfId="81" applyFont="1" applyBorder="1" applyAlignment="1">
      <alignment horizontal="center" vertical="top" wrapText="1"/>
      <protection/>
    </xf>
    <xf numFmtId="0" fontId="6" fillId="0" borderId="14" xfId="81" applyFont="1" applyBorder="1" applyAlignment="1">
      <alignment horizontal="center" vertical="top"/>
      <protection/>
    </xf>
    <xf numFmtId="0" fontId="6" fillId="0" borderId="17" xfId="81" applyFont="1" applyBorder="1" applyAlignment="1">
      <alignment horizontal="center" vertical="top"/>
      <protection/>
    </xf>
    <xf numFmtId="0" fontId="6" fillId="0" borderId="26" xfId="81" applyFont="1" applyBorder="1" applyAlignment="1">
      <alignment horizontal="center" vertical="top"/>
      <protection/>
    </xf>
    <xf numFmtId="0" fontId="4" fillId="0" borderId="0" xfId="81" applyFont="1" applyAlignment="1">
      <alignment horizontal="center"/>
      <protection/>
    </xf>
    <xf numFmtId="0" fontId="2" fillId="0" borderId="14" xfId="81" applyFont="1" applyBorder="1" applyAlignment="1">
      <alignment horizontal="center"/>
      <protection/>
    </xf>
    <xf numFmtId="0" fontId="2" fillId="0" borderId="15" xfId="81" applyFont="1" applyBorder="1" applyAlignment="1">
      <alignment horizontal="center"/>
      <protection/>
    </xf>
    <xf numFmtId="0" fontId="0" fillId="0" borderId="0" xfId="81" applyAlignment="1">
      <alignment horizontal="left"/>
      <protection/>
    </xf>
    <xf numFmtId="0" fontId="6" fillId="0" borderId="0" xfId="81" applyFont="1" applyAlignment="1">
      <alignment horizontal="center" vertical="top" wrapText="1"/>
      <protection/>
    </xf>
    <xf numFmtId="0" fontId="2" fillId="0" borderId="14" xfId="81" applyFont="1" applyBorder="1" applyAlignment="1">
      <alignment horizontal="center" vertical="top" wrapText="1"/>
      <protection/>
    </xf>
    <xf numFmtId="0" fontId="2" fillId="0" borderId="17" xfId="81" applyFont="1" applyBorder="1" applyAlignment="1">
      <alignment horizontal="center" vertical="top" wrapText="1"/>
      <protection/>
    </xf>
    <xf numFmtId="0" fontId="2" fillId="0" borderId="15" xfId="81" applyFont="1" applyBorder="1" applyAlignment="1">
      <alignment horizontal="center" vertical="top" wrapText="1"/>
      <protection/>
    </xf>
    <xf numFmtId="0" fontId="31" fillId="0" borderId="0" xfId="0" applyFont="1" applyAlignment="1">
      <alignment horizontal="right"/>
    </xf>
    <xf numFmtId="0" fontId="34" fillId="0" borderId="0" xfId="0" applyFont="1" applyAlignment="1">
      <alignment horizontal="center"/>
    </xf>
    <xf numFmtId="0" fontId="14" fillId="0" borderId="0" xfId="65" applyFont="1" applyAlignment="1">
      <alignment horizontal="center"/>
      <protection/>
    </xf>
    <xf numFmtId="0" fontId="34" fillId="0" borderId="18" xfId="0" applyFont="1" applyBorder="1" applyAlignment="1">
      <alignment horizontal="center" vertical="top" wrapText="1"/>
    </xf>
    <xf numFmtId="0" fontId="2" fillId="33" borderId="11" xfId="65" applyFont="1" applyFill="1" applyBorder="1" applyAlignment="1" quotePrefix="1">
      <alignment horizontal="center" vertical="center" wrapText="1"/>
      <protection/>
    </xf>
    <xf numFmtId="0" fontId="16" fillId="0" borderId="0" xfId="65" applyFont="1" applyAlignment="1">
      <alignment horizontal="right"/>
      <protection/>
    </xf>
    <xf numFmtId="0" fontId="2" fillId="33" borderId="11" xfId="65" applyFont="1" applyFill="1" applyBorder="1" applyAlignment="1">
      <alignment horizontal="center" vertical="center" wrapText="1"/>
      <protection/>
    </xf>
    <xf numFmtId="0" fontId="54" fillId="0" borderId="0" xfId="0" applyFont="1" applyBorder="1" applyAlignment="1">
      <alignment horizontal="left" vertical="center" wrapText="1"/>
    </xf>
    <xf numFmtId="0" fontId="44" fillId="0" borderId="0" xfId="0" applyFont="1" applyBorder="1" applyAlignment="1">
      <alignment horizontal="center" vertical="top"/>
    </xf>
    <xf numFmtId="0" fontId="2" fillId="0" borderId="16" xfId="0" applyFont="1" applyBorder="1" applyAlignment="1">
      <alignment horizontal="left"/>
    </xf>
    <xf numFmtId="0" fontId="45" fillId="0" borderId="22" xfId="0" applyFont="1" applyBorder="1" applyAlignment="1">
      <alignment horizontal="center" vertical="top" wrapText="1"/>
    </xf>
    <xf numFmtId="0" fontId="45" fillId="0" borderId="23" xfId="0" applyFont="1" applyBorder="1" applyAlignment="1">
      <alignment horizontal="center" vertical="top" wrapText="1"/>
    </xf>
    <xf numFmtId="0" fontId="45" fillId="0" borderId="24" xfId="0" applyFont="1" applyBorder="1" applyAlignment="1">
      <alignment horizontal="center" vertical="top" wrapText="1"/>
    </xf>
    <xf numFmtId="0" fontId="45" fillId="0" borderId="20" xfId="0" applyFont="1" applyBorder="1" applyAlignment="1">
      <alignment horizontal="center" vertical="top" wrapText="1"/>
    </xf>
    <xf numFmtId="0" fontId="45" fillId="0" borderId="0" xfId="0" applyFont="1" applyBorder="1" applyAlignment="1">
      <alignment horizontal="center" vertical="top" wrapText="1"/>
    </xf>
    <xf numFmtId="0" fontId="45" fillId="0" borderId="27" xfId="0" applyFont="1" applyBorder="1" applyAlignment="1">
      <alignment horizontal="center" vertical="top" wrapText="1"/>
    </xf>
    <xf numFmtId="0" fontId="49" fillId="0" borderId="0" xfId="0" applyFont="1" applyAlignment="1">
      <alignment horizontal="center" vertical="center"/>
    </xf>
    <xf numFmtId="0" fontId="49" fillId="0" borderId="0" xfId="0" applyFont="1" applyBorder="1" applyAlignment="1">
      <alignment horizontal="center" vertical="center"/>
    </xf>
    <xf numFmtId="0" fontId="42" fillId="0" borderId="0" xfId="0" applyFont="1" applyAlignment="1">
      <alignment horizontal="center" vertical="center" wrapText="1"/>
    </xf>
    <xf numFmtId="0" fontId="14" fillId="0" borderId="11" xfId="0" applyFont="1" applyBorder="1" applyAlignment="1">
      <alignment horizontal="center" vertical="top"/>
    </xf>
    <xf numFmtId="0" fontId="14" fillId="0" borderId="0" xfId="0" applyFont="1" applyAlignment="1">
      <alignment horizontal="center" vertical="top" wrapText="1"/>
    </xf>
    <xf numFmtId="0" fontId="14" fillId="0" borderId="0" xfId="0" applyFont="1" applyAlignment="1">
      <alignment horizontal="right" vertical="top" wrapText="1"/>
    </xf>
    <xf numFmtId="0" fontId="14" fillId="0" borderId="11" xfId="0" applyFont="1" applyBorder="1" applyAlignment="1">
      <alignment horizontal="center" vertical="top" wrapText="1"/>
    </xf>
    <xf numFmtId="0" fontId="14" fillId="0" borderId="18"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0" xfId="0" applyFont="1" applyFill="1" applyAlignment="1">
      <alignment horizontal="left"/>
    </xf>
    <xf numFmtId="0" fontId="2" fillId="33" borderId="22"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0" xfId="0" applyFont="1" applyFill="1" applyAlignment="1">
      <alignment horizontal="right"/>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0" borderId="14" xfId="83" applyFont="1" applyFill="1" applyBorder="1" applyAlignment="1">
      <alignment horizontal="center"/>
      <protection/>
    </xf>
    <xf numFmtId="0" fontId="2" fillId="0" borderId="15" xfId="83" applyFont="1" applyFill="1" applyBorder="1" applyAlignment="1">
      <alignment horizontal="center"/>
      <protection/>
    </xf>
    <xf numFmtId="0" fontId="7" fillId="33" borderId="0" xfId="0" applyFont="1" applyFill="1" applyAlignment="1">
      <alignment horizontal="center" wrapText="1"/>
    </xf>
    <xf numFmtId="0" fontId="28" fillId="0" borderId="0" xfId="65" applyFont="1" applyAlignment="1">
      <alignment horizontal="center"/>
      <protection/>
    </xf>
    <xf numFmtId="0" fontId="21" fillId="0" borderId="10" xfId="65" applyFont="1" applyBorder="1" applyAlignment="1">
      <alignment horizontal="center" vertical="top" wrapText="1"/>
      <protection/>
    </xf>
    <xf numFmtId="0" fontId="21" fillId="0" borderId="12" xfId="65" applyFont="1" applyBorder="1" applyAlignment="1">
      <alignment horizontal="center" vertical="top" wrapText="1"/>
      <protection/>
    </xf>
    <xf numFmtId="0" fontId="14" fillId="0" borderId="28" xfId="84" applyFont="1" applyFill="1" applyBorder="1" applyAlignment="1">
      <alignment horizontal="center"/>
      <protection/>
    </xf>
    <xf numFmtId="0" fontId="14" fillId="0" borderId="29" xfId="84" applyFont="1" applyFill="1" applyBorder="1" applyAlignment="1">
      <alignment horizontal="center"/>
      <protection/>
    </xf>
    <xf numFmtId="0" fontId="21" fillId="0" borderId="14" xfId="65" applyFont="1" applyBorder="1" applyAlignment="1">
      <alignment horizontal="center" vertical="top" wrapText="1"/>
      <protection/>
    </xf>
    <xf numFmtId="0" fontId="21" fillId="0" borderId="17" xfId="65" applyFont="1" applyBorder="1" applyAlignment="1">
      <alignment horizontal="center" vertical="top" wrapText="1"/>
      <protection/>
    </xf>
    <xf numFmtId="0" fontId="21" fillId="0" borderId="24" xfId="65" applyFont="1" applyBorder="1" applyAlignment="1">
      <alignment horizontal="center" vertical="top" wrapText="1"/>
      <protection/>
    </xf>
    <xf numFmtId="0" fontId="21" fillId="0" borderId="11" xfId="65" applyFont="1" applyBorder="1" applyAlignment="1">
      <alignment horizontal="center" vertical="top" wrapText="1"/>
      <protection/>
    </xf>
    <xf numFmtId="0" fontId="21" fillId="0" borderId="15" xfId="65" applyFont="1" applyBorder="1" applyAlignment="1">
      <alignment horizontal="center" vertical="top" wrapText="1"/>
      <protection/>
    </xf>
    <xf numFmtId="0" fontId="17" fillId="0" borderId="11" xfId="65" applyFont="1" applyBorder="1" applyAlignment="1">
      <alignment horizontal="center" vertical="top" wrapText="1"/>
      <protection/>
    </xf>
    <xf numFmtId="0" fontId="17" fillId="0" borderId="14" xfId="65" applyFont="1" applyBorder="1" applyAlignment="1">
      <alignment horizontal="center" vertical="top" wrapText="1"/>
      <protection/>
    </xf>
    <xf numFmtId="0" fontId="17" fillId="0" borderId="17" xfId="65" applyFont="1" applyBorder="1" applyAlignment="1">
      <alignment horizontal="center" vertical="top" wrapText="1"/>
      <protection/>
    </xf>
    <xf numFmtId="0" fontId="17" fillId="0" borderId="15" xfId="65" applyFont="1" applyBorder="1" applyAlignment="1">
      <alignment horizontal="center" vertical="top" wrapText="1"/>
      <protection/>
    </xf>
    <xf numFmtId="0" fontId="3" fillId="0" borderId="0" xfId="0" applyFont="1" applyAlignment="1">
      <alignment horizontal="left"/>
    </xf>
    <xf numFmtId="0" fontId="2" fillId="0" borderId="0" xfId="81" applyFont="1" applyAlignment="1">
      <alignment vertical="top" wrapText="1"/>
      <protection/>
    </xf>
    <xf numFmtId="0" fontId="2" fillId="0" borderId="0" xfId="81" applyFont="1" applyAlignment="1">
      <alignment horizontal="left" vertical="top" wrapText="1"/>
      <protection/>
    </xf>
    <xf numFmtId="0" fontId="2" fillId="0" borderId="0" xfId="81" applyFont="1" applyAlignment="1">
      <alignment/>
      <protection/>
    </xf>
    <xf numFmtId="0" fontId="19" fillId="0" borderId="14" xfId="65" applyFont="1" applyBorder="1" applyAlignment="1">
      <alignment horizontal="center" vertical="center" wrapText="1"/>
      <protection/>
    </xf>
    <xf numFmtId="0" fontId="19" fillId="0" borderId="17" xfId="65" applyFont="1" applyBorder="1" applyAlignment="1">
      <alignment horizontal="center" vertical="center" wrapText="1"/>
      <protection/>
    </xf>
    <xf numFmtId="0" fontId="19" fillId="0" borderId="15" xfId="65" applyFont="1" applyBorder="1" applyAlignment="1">
      <alignment horizontal="center" vertical="center" wrapText="1"/>
      <protection/>
    </xf>
    <xf numFmtId="0" fontId="22" fillId="0" borderId="0" xfId="65" applyFont="1" applyAlignment="1">
      <alignment horizontal="center"/>
      <protection/>
    </xf>
    <xf numFmtId="0" fontId="21" fillId="0" borderId="11" xfId="65" applyFont="1" applyBorder="1" applyAlignment="1">
      <alignment horizontal="center" vertical="center"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65" applyFont="1" applyBorder="1" applyAlignment="1">
      <alignment horizontal="center" vertical="center"/>
      <protection/>
    </xf>
    <xf numFmtId="0" fontId="19" fillId="0" borderId="18" xfId="65" applyFont="1" applyBorder="1" applyAlignment="1">
      <alignment horizontal="center" vertical="center"/>
      <protection/>
    </xf>
    <xf numFmtId="0" fontId="19" fillId="0" borderId="12" xfId="65" applyFont="1" applyBorder="1" applyAlignment="1">
      <alignment horizontal="center" vertical="center"/>
      <protection/>
    </xf>
    <xf numFmtId="0" fontId="21" fillId="0" borderId="10" xfId="65" applyFont="1" applyBorder="1" applyAlignment="1">
      <alignment horizontal="center" vertical="center" wrapText="1"/>
      <protection/>
    </xf>
    <xf numFmtId="0" fontId="21" fillId="0" borderId="18" xfId="65" applyFont="1" applyBorder="1" applyAlignment="1">
      <alignment horizontal="center" vertical="center" wrapText="1"/>
      <protection/>
    </xf>
    <xf numFmtId="0" fontId="21" fillId="0" borderId="12" xfId="65" applyFont="1" applyBorder="1" applyAlignment="1">
      <alignment horizontal="center" vertical="center" wrapText="1"/>
      <protection/>
    </xf>
    <xf numFmtId="0" fontId="19" fillId="0" borderId="11" xfId="65" applyFont="1" applyBorder="1" applyAlignment="1">
      <alignment horizontal="center" vertical="center" wrapText="1"/>
      <protection/>
    </xf>
    <xf numFmtId="0" fontId="21" fillId="0" borderId="22" xfId="65" applyFont="1" applyBorder="1" applyAlignment="1">
      <alignment horizontal="center" vertical="center" wrapText="1"/>
      <protection/>
    </xf>
    <xf numFmtId="0" fontId="21" fillId="0" borderId="24" xfId="65" applyFont="1" applyBorder="1" applyAlignment="1">
      <alignment horizontal="center" vertical="center" wrapText="1"/>
      <protection/>
    </xf>
    <xf numFmtId="0" fontId="21" fillId="0" borderId="20" xfId="65" applyFont="1" applyBorder="1" applyAlignment="1">
      <alignment horizontal="center" vertical="center" wrapText="1"/>
      <protection/>
    </xf>
    <xf numFmtId="0" fontId="21" fillId="0" borderId="27" xfId="65" applyFont="1" applyBorder="1" applyAlignment="1">
      <alignment horizontal="center" vertical="center" wrapText="1"/>
      <protection/>
    </xf>
    <xf numFmtId="0" fontId="2" fillId="0" borderId="14" xfId="82" applyFont="1" applyBorder="1" applyAlignment="1">
      <alignment horizontal="center"/>
      <protection/>
    </xf>
    <xf numFmtId="0" fontId="2" fillId="0" borderId="15" xfId="82" applyFont="1" applyBorder="1" applyAlignment="1">
      <alignment horizontal="center"/>
      <protection/>
    </xf>
    <xf numFmtId="0" fontId="2" fillId="0" borderId="0" xfId="82" applyFont="1" applyAlignment="1">
      <alignment horizontal="left"/>
      <protection/>
    </xf>
    <xf numFmtId="0" fontId="0" fillId="0" borderId="0" xfId="82" applyAlignment="1">
      <alignment horizontal="left"/>
      <protection/>
    </xf>
    <xf numFmtId="0" fontId="6" fillId="0" borderId="0" xfId="82" applyFont="1" applyAlignment="1">
      <alignment horizontal="right" vertical="top" wrapText="1"/>
      <protection/>
    </xf>
    <xf numFmtId="0" fontId="6" fillId="0" borderId="0" xfId="82" applyFont="1" applyAlignment="1">
      <alignment horizontal="center" vertical="top" wrapText="1"/>
      <protection/>
    </xf>
    <xf numFmtId="0" fontId="7" fillId="0" borderId="14" xfId="82" applyFont="1" applyBorder="1" applyAlignment="1">
      <alignment horizontal="center" vertical="top" wrapText="1"/>
      <protection/>
    </xf>
    <xf numFmtId="0" fontId="7" fillId="0" borderId="15" xfId="82" applyFont="1" applyBorder="1" applyAlignment="1">
      <alignment horizontal="center" vertical="top" wrapText="1"/>
      <protection/>
    </xf>
    <xf numFmtId="0" fontId="3" fillId="0" borderId="0" xfId="82" applyFont="1" applyAlignment="1">
      <alignment horizontal="right"/>
      <protection/>
    </xf>
    <xf numFmtId="0" fontId="4" fillId="0" borderId="0" xfId="82" applyFont="1" applyAlignment="1">
      <alignment horizontal="center"/>
      <protection/>
    </xf>
    <xf numFmtId="0" fontId="5" fillId="0" borderId="0" xfId="82" applyFont="1" applyAlignment="1">
      <alignment horizontal="center"/>
      <protection/>
    </xf>
    <xf numFmtId="0" fontId="16" fillId="0" borderId="14" xfId="82" applyFont="1" applyBorder="1" applyAlignment="1">
      <alignment horizontal="center" vertical="top" wrapText="1"/>
      <protection/>
    </xf>
    <xf numFmtId="0" fontId="16" fillId="0" borderId="17" xfId="82" applyFont="1" applyBorder="1" applyAlignment="1">
      <alignment horizontal="center" vertical="top" wrapText="1"/>
      <protection/>
    </xf>
    <xf numFmtId="0" fontId="16" fillId="0" borderId="15" xfId="82" applyFont="1" applyBorder="1" applyAlignment="1">
      <alignment horizontal="center" vertical="top" wrapText="1"/>
      <protection/>
    </xf>
    <xf numFmtId="0" fontId="16" fillId="0" borderId="16" xfId="82" applyFont="1" applyBorder="1" applyAlignment="1">
      <alignment horizontal="center"/>
      <protection/>
    </xf>
    <xf numFmtId="0" fontId="16" fillId="0" borderId="10" xfId="82" applyFont="1" applyBorder="1" applyAlignment="1">
      <alignment horizontal="center" vertical="top" wrapText="1"/>
      <protection/>
    </xf>
    <xf numFmtId="0" fontId="16" fillId="0" borderId="12" xfId="82" applyFont="1" applyBorder="1" applyAlignment="1">
      <alignment horizontal="center" vertical="top" wrapText="1"/>
      <protection/>
    </xf>
    <xf numFmtId="0" fontId="16" fillId="0" borderId="14" xfId="82" applyFont="1" applyBorder="1" applyAlignment="1">
      <alignment horizontal="center" vertical="top"/>
      <protection/>
    </xf>
    <xf numFmtId="0" fontId="16" fillId="0" borderId="17" xfId="82" applyFont="1" applyBorder="1" applyAlignment="1">
      <alignment horizontal="center" vertical="top"/>
      <protection/>
    </xf>
    <xf numFmtId="0" fontId="16" fillId="0" borderId="15" xfId="82" applyFont="1" applyBorder="1" applyAlignment="1">
      <alignment horizontal="center" vertical="top"/>
      <protection/>
    </xf>
    <xf numFmtId="0" fontId="16" fillId="0" borderId="22" xfId="82" applyFont="1" applyBorder="1" applyAlignment="1">
      <alignment horizontal="center" vertical="top" wrapText="1"/>
      <protection/>
    </xf>
    <xf numFmtId="0" fontId="16" fillId="0" borderId="23" xfId="82" applyFont="1" applyBorder="1" applyAlignment="1">
      <alignment horizontal="center" vertical="top" wrapText="1"/>
      <protection/>
    </xf>
    <xf numFmtId="0" fontId="16" fillId="0" borderId="24" xfId="82" applyFont="1" applyBorder="1" applyAlignment="1">
      <alignment horizontal="center" vertical="top" wrapText="1"/>
      <protection/>
    </xf>
    <xf numFmtId="0" fontId="16" fillId="0" borderId="19" xfId="82" applyFont="1" applyBorder="1" applyAlignment="1">
      <alignment horizontal="center" vertical="top" wrapText="1"/>
      <protection/>
    </xf>
    <xf numFmtId="0" fontId="16" fillId="0" borderId="16" xfId="82" applyFont="1" applyBorder="1" applyAlignment="1">
      <alignment horizontal="center" vertical="top" wrapText="1"/>
      <protection/>
    </xf>
    <xf numFmtId="0" fontId="16" fillId="0" borderId="25" xfId="82" applyFont="1" applyBorder="1" applyAlignment="1">
      <alignment horizontal="center" vertical="top" wrapText="1"/>
      <protection/>
    </xf>
    <xf numFmtId="0" fontId="0" fillId="0" borderId="0" xfId="81" applyFont="1">
      <alignment/>
      <protection/>
    </xf>
    <xf numFmtId="0" fontId="2" fillId="0" borderId="0" xfId="81" applyFont="1" applyAlignment="1">
      <alignment horizontal="center" vertical="top" wrapText="1"/>
      <protection/>
    </xf>
    <xf numFmtId="0" fontId="2" fillId="0" borderId="11" xfId="81" applyFont="1" applyBorder="1" applyAlignment="1">
      <alignment horizontal="center" vertical="center"/>
      <protection/>
    </xf>
    <xf numFmtId="0" fontId="2" fillId="0" borderId="0" xfId="81" applyFont="1" applyAlignment="1">
      <alignment horizontal="right" vertical="top" wrapText="1"/>
      <protection/>
    </xf>
    <xf numFmtId="0" fontId="2" fillId="0" borderId="0" xfId="81" applyFont="1" applyAlignment="1">
      <alignment horizontal="left"/>
      <protection/>
    </xf>
    <xf numFmtId="0" fontId="2" fillId="0" borderId="0" xfId="81" applyFont="1" applyAlignment="1">
      <alignment horizontal="center"/>
      <protection/>
    </xf>
    <xf numFmtId="0" fontId="11" fillId="0" borderId="0" xfId="81" applyFont="1" applyAlignment="1">
      <alignment horizontal="center"/>
      <protection/>
    </xf>
    <xf numFmtId="0" fontId="5" fillId="0" borderId="0" xfId="81" applyFont="1" applyAlignment="1">
      <alignment horizontal="center" wrapText="1"/>
      <protection/>
    </xf>
    <xf numFmtId="0" fontId="16" fillId="0" borderId="16" xfId="81" applyFont="1" applyBorder="1" applyAlignment="1">
      <alignment horizontal="right"/>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 2" xfId="66"/>
    <cellStyle name="Normal 2 3" xfId="67"/>
    <cellStyle name="Normal 2 3 2" xfId="68"/>
    <cellStyle name="Normal 2 3 3" xfId="69"/>
    <cellStyle name="Normal 2 4" xfId="70"/>
    <cellStyle name="Normal 20" xfId="71"/>
    <cellStyle name="Normal 21" xfId="72"/>
    <cellStyle name="Normal 22" xfId="73"/>
    <cellStyle name="Normal 23" xfId="74"/>
    <cellStyle name="Normal 24" xfId="75"/>
    <cellStyle name="Normal 25" xfId="76"/>
    <cellStyle name="Normal 26" xfId="77"/>
    <cellStyle name="Normal 27" xfId="78"/>
    <cellStyle name="Normal 28" xfId="79"/>
    <cellStyle name="Normal 29" xfId="80"/>
    <cellStyle name="Normal 3" xfId="81"/>
    <cellStyle name="Normal 3 2" xfId="82"/>
    <cellStyle name="Normal 30" xfId="83"/>
    <cellStyle name="Normal 31" xfId="84"/>
    <cellStyle name="Normal 32" xfId="85"/>
    <cellStyle name="Normal 33" xfId="86"/>
    <cellStyle name="Normal 4" xfId="87"/>
    <cellStyle name="Normal 5" xfId="88"/>
    <cellStyle name="Normal 5 2" xfId="89"/>
    <cellStyle name="Normal 5 3" xfId="90"/>
    <cellStyle name="Normal 6" xfId="91"/>
    <cellStyle name="Normal 7" xfId="92"/>
    <cellStyle name="Normal 8" xfId="93"/>
    <cellStyle name="Normal 9"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77350" cy="4552950"/>
    <xdr:sp>
      <xdr:nvSpPr>
        <xdr:cNvPr id="1" name="Rectangle 1"/>
        <xdr:cNvSpPr>
          <a:spLocks/>
        </xdr:cNvSpPr>
      </xdr:nvSpPr>
      <xdr:spPr>
        <a:xfrm>
          <a:off x="85725" y="476250"/>
          <a:ext cx="9277350" cy="455295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2018-19
</a:t>
          </a:r>
          <a:r>
            <a:rPr lang="en-US" cap="none" sz="5400" b="1" i="0" u="none" baseline="0"/>
            <a:t>
</a:t>
          </a:r>
          <a:r>
            <a:rPr lang="en-US" cap="none" sz="4400" b="1" i="0" u="none" baseline="0"/>
            <a:t>State/UT-</a:t>
          </a:r>
          <a:r>
            <a:rPr lang="en-US" cap="none" sz="4400" b="1" i="0" u="none" baseline="0"/>
            <a:t> KERALA
</a:t>
          </a:r>
          <a:r>
            <a:rPr lang="en-US" cap="none" sz="4400" b="1" i="0" u="none" baseline="0"/>
            <a:t>Date of Submission-01-05-2018 ________</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47625</xdr:rowOff>
    </xdr:from>
    <xdr:ext cx="5591175" cy="2638425"/>
    <xdr:sp>
      <xdr:nvSpPr>
        <xdr:cNvPr id="1" name="Rectangle 1"/>
        <xdr:cNvSpPr>
          <a:spLocks/>
        </xdr:cNvSpPr>
      </xdr:nvSpPr>
      <xdr:spPr>
        <a:xfrm>
          <a:off x="0" y="533400"/>
          <a:ext cx="5591175" cy="2638425"/>
        </a:xfrm>
        <a:prstGeom prst="rect">
          <a:avLst/>
        </a:prstGeom>
        <a:noFill/>
        <a:ln w="9525" cmpd="sng">
          <a:noFill/>
        </a:ln>
      </xdr:spPr>
      <xdr:txBody>
        <a:bodyPr vertOverflow="clip" wrap="square" lIns="91440" tIns="45720" rIns="91440" bIns="45720"/>
        <a:p>
          <a:pPr algn="ctr">
            <a:defRPr/>
          </a:pPr>
          <a:r>
            <a:rPr lang="en-US" cap="none" sz="5400" b="1" i="0" u="none" baseline="0"/>
            <a:t>Performance during 
</a:t>
          </a:r>
          <a:r>
            <a:rPr lang="en-US" cap="none" sz="5400" b="1" i="0" u="none" baseline="0"/>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SheetLayoutView="90" zoomScalePageLayoutView="0" workbookViewId="0" topLeftCell="A4">
      <selection activeCell="Q31" sqref="Q31"/>
    </sheetView>
  </sheetViews>
  <sheetFormatPr defaultColWidth="9.140625" defaultRowHeight="12.75"/>
  <cols>
    <col min="15" max="15" width="12.421875" style="0" customWidth="1"/>
  </cols>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zoomScaleSheetLayoutView="80" zoomScalePageLayoutView="0" workbookViewId="0" topLeftCell="A4">
      <selection activeCell="L34" sqref="L34:N34"/>
    </sheetView>
  </sheetViews>
  <sheetFormatPr defaultColWidth="9.140625" defaultRowHeight="12.75"/>
  <cols>
    <col min="2" max="2" width="24.7109375" style="0" customWidth="1"/>
    <col min="3" max="3" width="11.28125" style="0" customWidth="1"/>
    <col min="5" max="5" width="9.57421875" style="0" customWidth="1"/>
    <col min="6" max="6" width="9.8515625" style="0" customWidth="1"/>
    <col min="7" max="7" width="8.851562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4.140625" style="0" customWidth="1"/>
  </cols>
  <sheetData>
    <row r="1" spans="4:13" ht="12.75" customHeight="1">
      <c r="D1" s="602"/>
      <c r="E1" s="602"/>
      <c r="F1" s="602"/>
      <c r="G1" s="602"/>
      <c r="H1" s="602"/>
      <c r="I1" s="602"/>
      <c r="J1" s="602"/>
      <c r="M1" s="104" t="s">
        <v>262</v>
      </c>
    </row>
    <row r="2" spans="1:14" ht="15">
      <c r="A2" s="678" t="s">
        <v>0</v>
      </c>
      <c r="B2" s="678"/>
      <c r="C2" s="678"/>
      <c r="D2" s="678"/>
      <c r="E2" s="678"/>
      <c r="F2" s="678"/>
      <c r="G2" s="678"/>
      <c r="H2" s="678"/>
      <c r="I2" s="678"/>
      <c r="J2" s="678"/>
      <c r="K2" s="678"/>
      <c r="L2" s="678"/>
      <c r="M2" s="678"/>
      <c r="N2" s="678"/>
    </row>
    <row r="3" spans="1:14" ht="20.25">
      <c r="A3" s="600" t="s">
        <v>653</v>
      </c>
      <c r="B3" s="600"/>
      <c r="C3" s="600"/>
      <c r="D3" s="600"/>
      <c r="E3" s="600"/>
      <c r="F3" s="600"/>
      <c r="G3" s="600"/>
      <c r="H3" s="600"/>
      <c r="I3" s="600"/>
      <c r="J3" s="600"/>
      <c r="K3" s="600"/>
      <c r="L3" s="600"/>
      <c r="M3" s="600"/>
      <c r="N3" s="600"/>
    </row>
    <row r="4" ht="11.25" customHeight="1"/>
    <row r="5" spans="1:14" ht="15.75">
      <c r="A5" s="601" t="s">
        <v>660</v>
      </c>
      <c r="B5" s="601"/>
      <c r="C5" s="601"/>
      <c r="D5" s="601"/>
      <c r="E5" s="601"/>
      <c r="F5" s="601"/>
      <c r="G5" s="601"/>
      <c r="H5" s="601"/>
      <c r="I5" s="601"/>
      <c r="J5" s="601"/>
      <c r="K5" s="601"/>
      <c r="L5" s="601"/>
      <c r="M5" s="601"/>
      <c r="N5" s="601"/>
    </row>
    <row r="7" spans="1:15" ht="12.75">
      <c r="A7" s="595" t="s">
        <v>931</v>
      </c>
      <c r="B7" s="595"/>
      <c r="L7" s="670" t="s">
        <v>821</v>
      </c>
      <c r="M7" s="670"/>
      <c r="N7" s="670"/>
      <c r="O7" s="111"/>
    </row>
    <row r="8" spans="1:14" ht="15.75" customHeight="1">
      <c r="A8" s="671" t="s">
        <v>2</v>
      </c>
      <c r="B8" s="671" t="s">
        <v>3</v>
      </c>
      <c r="C8" s="573" t="s">
        <v>4</v>
      </c>
      <c r="D8" s="573"/>
      <c r="E8" s="573"/>
      <c r="F8" s="574"/>
      <c r="G8" s="574"/>
      <c r="H8" s="573" t="s">
        <v>101</v>
      </c>
      <c r="I8" s="573"/>
      <c r="J8" s="573"/>
      <c r="K8" s="573"/>
      <c r="L8" s="573"/>
      <c r="M8" s="671" t="s">
        <v>134</v>
      </c>
      <c r="N8" s="581" t="s">
        <v>135</v>
      </c>
    </row>
    <row r="9" spans="1:19" ht="51">
      <c r="A9" s="672"/>
      <c r="B9" s="672"/>
      <c r="C9" s="5" t="s">
        <v>5</v>
      </c>
      <c r="D9" s="5" t="s">
        <v>6</v>
      </c>
      <c r="E9" s="5" t="s">
        <v>368</v>
      </c>
      <c r="F9" s="5" t="s">
        <v>99</v>
      </c>
      <c r="G9" s="5" t="s">
        <v>117</v>
      </c>
      <c r="H9" s="5" t="s">
        <v>5</v>
      </c>
      <c r="I9" s="5" t="s">
        <v>6</v>
      </c>
      <c r="J9" s="5" t="s">
        <v>368</v>
      </c>
      <c r="K9" s="7" t="s">
        <v>99</v>
      </c>
      <c r="L9" s="7" t="s">
        <v>118</v>
      </c>
      <c r="M9" s="672"/>
      <c r="N9" s="581"/>
      <c r="R9" s="9"/>
      <c r="S9" s="13"/>
    </row>
    <row r="10" spans="1:14" s="15" customFormat="1" ht="12.75">
      <c r="A10" s="5">
        <v>1</v>
      </c>
      <c r="B10" s="5">
        <v>2</v>
      </c>
      <c r="C10" s="5">
        <v>3</v>
      </c>
      <c r="D10" s="5">
        <v>4</v>
      </c>
      <c r="E10" s="5">
        <v>5</v>
      </c>
      <c r="F10" s="5">
        <v>6</v>
      </c>
      <c r="G10" s="5">
        <v>7</v>
      </c>
      <c r="H10" s="5">
        <v>8</v>
      </c>
      <c r="I10" s="5">
        <v>9</v>
      </c>
      <c r="J10" s="5">
        <v>10</v>
      </c>
      <c r="K10" s="3">
        <v>11</v>
      </c>
      <c r="L10" s="110">
        <v>12</v>
      </c>
      <c r="M10" s="110">
        <v>13</v>
      </c>
      <c r="N10" s="3">
        <v>14</v>
      </c>
    </row>
    <row r="11" spans="1:14" ht="12.75">
      <c r="A11" s="8">
        <v>1</v>
      </c>
      <c r="B11" s="342" t="s">
        <v>862</v>
      </c>
      <c r="C11" s="9">
        <v>16</v>
      </c>
      <c r="D11" s="9">
        <v>17</v>
      </c>
      <c r="E11" s="9">
        <v>1</v>
      </c>
      <c r="F11" s="9"/>
      <c r="G11" s="9">
        <v>34</v>
      </c>
      <c r="H11" s="9">
        <v>16</v>
      </c>
      <c r="I11" s="9">
        <v>17</v>
      </c>
      <c r="J11" s="9">
        <v>1</v>
      </c>
      <c r="K11" s="9"/>
      <c r="L11" s="9">
        <v>34</v>
      </c>
      <c r="M11" s="9">
        <v>0</v>
      </c>
      <c r="N11" s="9"/>
    </row>
    <row r="12" spans="1:14" ht="12.75">
      <c r="A12" s="8">
        <v>2</v>
      </c>
      <c r="B12" s="342" t="s">
        <v>863</v>
      </c>
      <c r="C12" s="9">
        <v>13</v>
      </c>
      <c r="D12" s="9">
        <v>39</v>
      </c>
      <c r="E12" s="9">
        <v>1</v>
      </c>
      <c r="F12" s="9"/>
      <c r="G12" s="9">
        <v>53</v>
      </c>
      <c r="H12" s="9">
        <v>13</v>
      </c>
      <c r="I12" s="9">
        <v>39</v>
      </c>
      <c r="J12" s="9">
        <v>1</v>
      </c>
      <c r="K12" s="9"/>
      <c r="L12" s="9">
        <v>53</v>
      </c>
      <c r="M12" s="9">
        <v>0</v>
      </c>
      <c r="N12" s="9"/>
    </row>
    <row r="13" spans="1:14" ht="12.75">
      <c r="A13" s="8">
        <v>3</v>
      </c>
      <c r="B13" s="342" t="s">
        <v>864</v>
      </c>
      <c r="C13" s="9">
        <v>9</v>
      </c>
      <c r="D13" s="9">
        <v>19</v>
      </c>
      <c r="E13" s="9">
        <v>0</v>
      </c>
      <c r="F13" s="9"/>
      <c r="G13" s="9">
        <v>28</v>
      </c>
      <c r="H13" s="9">
        <v>9</v>
      </c>
      <c r="I13" s="9">
        <v>19</v>
      </c>
      <c r="J13" s="9">
        <v>0</v>
      </c>
      <c r="K13" s="9"/>
      <c r="L13" s="9">
        <v>28</v>
      </c>
      <c r="M13" s="9">
        <v>0</v>
      </c>
      <c r="N13" s="9"/>
    </row>
    <row r="14" spans="1:14" ht="12.75">
      <c r="A14" s="8">
        <v>4</v>
      </c>
      <c r="B14" s="342" t="s">
        <v>865</v>
      </c>
      <c r="C14" s="9">
        <v>8</v>
      </c>
      <c r="D14" s="9">
        <v>21</v>
      </c>
      <c r="E14" s="9">
        <v>0</v>
      </c>
      <c r="F14" s="9"/>
      <c r="G14" s="9">
        <v>29</v>
      </c>
      <c r="H14" s="9">
        <v>8</v>
      </c>
      <c r="I14" s="9">
        <v>21</v>
      </c>
      <c r="J14" s="9">
        <v>0</v>
      </c>
      <c r="K14" s="9"/>
      <c r="L14" s="9">
        <v>29</v>
      </c>
      <c r="M14" s="9">
        <v>0</v>
      </c>
      <c r="N14" s="9"/>
    </row>
    <row r="15" spans="1:14" ht="12.75">
      <c r="A15" s="8">
        <v>5</v>
      </c>
      <c r="B15" s="342" t="s">
        <v>866</v>
      </c>
      <c r="C15" s="9">
        <v>8</v>
      </c>
      <c r="D15" s="9">
        <v>22</v>
      </c>
      <c r="E15" s="9">
        <v>1</v>
      </c>
      <c r="F15" s="9"/>
      <c r="G15" s="9">
        <v>31</v>
      </c>
      <c r="H15" s="9">
        <v>8</v>
      </c>
      <c r="I15" s="9">
        <v>22</v>
      </c>
      <c r="J15" s="9">
        <v>1</v>
      </c>
      <c r="K15" s="9"/>
      <c r="L15" s="9">
        <v>31</v>
      </c>
      <c r="M15" s="9">
        <v>0</v>
      </c>
      <c r="N15" s="9"/>
    </row>
    <row r="16" spans="1:14" ht="12.75">
      <c r="A16" s="8">
        <v>6</v>
      </c>
      <c r="B16" s="342" t="s">
        <v>867</v>
      </c>
      <c r="C16" s="9">
        <v>10</v>
      </c>
      <c r="D16" s="9">
        <v>22</v>
      </c>
      <c r="E16" s="9">
        <v>0</v>
      </c>
      <c r="F16" s="9"/>
      <c r="G16" s="9">
        <v>32</v>
      </c>
      <c r="H16" s="9">
        <v>10</v>
      </c>
      <c r="I16" s="9">
        <v>22</v>
      </c>
      <c r="J16" s="9">
        <v>0</v>
      </c>
      <c r="K16" s="9"/>
      <c r="L16" s="9">
        <v>32</v>
      </c>
      <c r="M16" s="9">
        <v>0</v>
      </c>
      <c r="N16" s="9"/>
    </row>
    <row r="17" spans="1:14" ht="12.75">
      <c r="A17" s="8">
        <v>7</v>
      </c>
      <c r="B17" s="342" t="s">
        <v>868</v>
      </c>
      <c r="C17" s="9">
        <v>10</v>
      </c>
      <c r="D17" s="9">
        <v>21</v>
      </c>
      <c r="E17" s="9">
        <v>3</v>
      </c>
      <c r="F17" s="9"/>
      <c r="G17" s="9">
        <v>34</v>
      </c>
      <c r="H17" s="9">
        <v>10</v>
      </c>
      <c r="I17" s="9">
        <v>21</v>
      </c>
      <c r="J17" s="9">
        <v>3</v>
      </c>
      <c r="K17" s="9"/>
      <c r="L17" s="9">
        <v>34</v>
      </c>
      <c r="M17" s="9">
        <v>0</v>
      </c>
      <c r="N17" s="9"/>
    </row>
    <row r="18" spans="1:14" ht="12.75">
      <c r="A18" s="8">
        <v>8</v>
      </c>
      <c r="B18" s="342" t="s">
        <v>869</v>
      </c>
      <c r="C18" s="9">
        <v>7</v>
      </c>
      <c r="D18" s="9">
        <v>32</v>
      </c>
      <c r="E18" s="9">
        <v>0</v>
      </c>
      <c r="F18" s="9"/>
      <c r="G18" s="9">
        <v>39</v>
      </c>
      <c r="H18" s="9">
        <v>7</v>
      </c>
      <c r="I18" s="9">
        <v>32</v>
      </c>
      <c r="J18" s="9">
        <v>0</v>
      </c>
      <c r="K18" s="9"/>
      <c r="L18" s="9">
        <v>39</v>
      </c>
      <c r="M18" s="9">
        <v>0</v>
      </c>
      <c r="N18" s="9"/>
    </row>
    <row r="19" spans="1:14" ht="12.75">
      <c r="A19" s="8">
        <v>9</v>
      </c>
      <c r="B19" s="342" t="s">
        <v>870</v>
      </c>
      <c r="C19" s="9">
        <v>14</v>
      </c>
      <c r="D19" s="9">
        <v>29</v>
      </c>
      <c r="E19" s="9">
        <v>1</v>
      </c>
      <c r="F19" s="9"/>
      <c r="G19" s="9">
        <v>44</v>
      </c>
      <c r="H19" s="9">
        <v>14</v>
      </c>
      <c r="I19" s="9">
        <v>29</v>
      </c>
      <c r="J19" s="9">
        <v>1</v>
      </c>
      <c r="K19" s="9"/>
      <c r="L19" s="9">
        <v>44</v>
      </c>
      <c r="M19" s="9">
        <v>0</v>
      </c>
      <c r="N19" s="9"/>
    </row>
    <row r="20" spans="1:14" ht="12.75">
      <c r="A20" s="8">
        <v>10</v>
      </c>
      <c r="B20" s="342" t="s">
        <v>871</v>
      </c>
      <c r="C20" s="9">
        <v>33</v>
      </c>
      <c r="D20" s="9">
        <v>44</v>
      </c>
      <c r="E20" s="9">
        <v>1</v>
      </c>
      <c r="F20" s="9"/>
      <c r="G20" s="9">
        <v>78</v>
      </c>
      <c r="H20" s="9">
        <v>33</v>
      </c>
      <c r="I20" s="9">
        <v>44</v>
      </c>
      <c r="J20" s="9">
        <v>1</v>
      </c>
      <c r="K20" s="9"/>
      <c r="L20" s="9">
        <v>78</v>
      </c>
      <c r="M20" s="9">
        <v>0</v>
      </c>
      <c r="N20" s="9"/>
    </row>
    <row r="21" spans="1:14" ht="12.75">
      <c r="A21" s="8">
        <v>11</v>
      </c>
      <c r="B21" s="342" t="s">
        <v>872</v>
      </c>
      <c r="C21" s="9">
        <v>24</v>
      </c>
      <c r="D21" s="9">
        <v>41</v>
      </c>
      <c r="E21" s="9">
        <v>1</v>
      </c>
      <c r="F21" s="9"/>
      <c r="G21" s="9">
        <v>66</v>
      </c>
      <c r="H21" s="9">
        <v>24</v>
      </c>
      <c r="I21" s="9">
        <v>41</v>
      </c>
      <c r="J21" s="9">
        <v>1</v>
      </c>
      <c r="K21" s="9"/>
      <c r="L21" s="9">
        <v>66</v>
      </c>
      <c r="M21" s="9">
        <v>0</v>
      </c>
      <c r="N21" s="9"/>
    </row>
    <row r="22" spans="1:14" ht="12.75">
      <c r="A22" s="8">
        <v>12</v>
      </c>
      <c r="B22" s="342" t="s">
        <v>873</v>
      </c>
      <c r="C22" s="9">
        <v>10</v>
      </c>
      <c r="D22" s="9">
        <v>11</v>
      </c>
      <c r="E22" s="9">
        <v>2</v>
      </c>
      <c r="F22" s="9"/>
      <c r="G22" s="9">
        <v>23</v>
      </c>
      <c r="H22" s="9">
        <v>10</v>
      </c>
      <c r="I22" s="9">
        <v>11</v>
      </c>
      <c r="J22" s="9">
        <v>2</v>
      </c>
      <c r="K22" s="9"/>
      <c r="L22" s="9">
        <v>23</v>
      </c>
      <c r="M22" s="9">
        <v>0</v>
      </c>
      <c r="N22" s="9"/>
    </row>
    <row r="23" spans="1:14" ht="12.75">
      <c r="A23" s="8">
        <v>13</v>
      </c>
      <c r="B23" s="342" t="s">
        <v>874</v>
      </c>
      <c r="C23" s="9">
        <v>32</v>
      </c>
      <c r="D23" s="9">
        <v>39</v>
      </c>
      <c r="E23" s="9">
        <v>1</v>
      </c>
      <c r="F23" s="9"/>
      <c r="G23" s="9">
        <v>72</v>
      </c>
      <c r="H23" s="9">
        <v>32</v>
      </c>
      <c r="I23" s="9">
        <v>39</v>
      </c>
      <c r="J23" s="9">
        <v>1</v>
      </c>
      <c r="K23" s="9"/>
      <c r="L23" s="9">
        <v>72</v>
      </c>
      <c r="M23" s="9">
        <v>0</v>
      </c>
      <c r="N23" s="9"/>
    </row>
    <row r="24" spans="1:14" ht="12.75">
      <c r="A24" s="8">
        <v>14</v>
      </c>
      <c r="B24" s="342" t="s">
        <v>875</v>
      </c>
      <c r="C24" s="9">
        <v>12</v>
      </c>
      <c r="D24" s="9">
        <v>16</v>
      </c>
      <c r="E24" s="9">
        <v>0</v>
      </c>
      <c r="F24" s="9"/>
      <c r="G24" s="9">
        <v>28</v>
      </c>
      <c r="H24" s="9">
        <v>12</v>
      </c>
      <c r="I24" s="9">
        <v>16</v>
      </c>
      <c r="J24" s="9">
        <v>0</v>
      </c>
      <c r="K24" s="9"/>
      <c r="L24" s="9">
        <v>28</v>
      </c>
      <c r="M24" s="9">
        <v>0</v>
      </c>
      <c r="N24" s="9"/>
    </row>
    <row r="25" spans="1:14" ht="12.75">
      <c r="A25" s="574" t="s">
        <v>17</v>
      </c>
      <c r="B25" s="575"/>
      <c r="C25" s="9">
        <v>206</v>
      </c>
      <c r="D25" s="9">
        <v>373</v>
      </c>
      <c r="E25" s="9">
        <v>12</v>
      </c>
      <c r="F25" s="9"/>
      <c r="G25" s="9">
        <v>591</v>
      </c>
      <c r="H25" s="9">
        <v>206</v>
      </c>
      <c r="I25" s="9">
        <v>373</v>
      </c>
      <c r="J25" s="9">
        <v>12</v>
      </c>
      <c r="K25" s="9"/>
      <c r="L25" s="9">
        <v>591</v>
      </c>
      <c r="M25" s="9">
        <v>0</v>
      </c>
      <c r="N25" s="9">
        <v>0</v>
      </c>
    </row>
    <row r="26" spans="1:14" ht="12.75">
      <c r="A26" s="12"/>
      <c r="B26" s="13"/>
      <c r="C26" s="13"/>
      <c r="D26" s="13"/>
      <c r="E26" s="13"/>
      <c r="F26" s="13"/>
      <c r="G26" s="13"/>
      <c r="H26" s="13"/>
      <c r="I26" s="13"/>
      <c r="J26" s="13"/>
      <c r="K26" s="13"/>
      <c r="L26" s="13"/>
      <c r="M26" s="13"/>
      <c r="N26" s="13"/>
    </row>
    <row r="27" ht="12.75">
      <c r="A27" s="11" t="s">
        <v>7</v>
      </c>
    </row>
    <row r="28" ht="12.75">
      <c r="A28" t="s">
        <v>8</v>
      </c>
    </row>
    <row r="29" spans="1:14" ht="12.75">
      <c r="A29" t="s">
        <v>9</v>
      </c>
      <c r="K29" s="12" t="s">
        <v>10</v>
      </c>
      <c r="L29" s="12" t="s">
        <v>10</v>
      </c>
      <c r="M29" s="12"/>
      <c r="N29" s="12" t="s">
        <v>10</v>
      </c>
    </row>
    <row r="30" spans="1:12" ht="12.75">
      <c r="A30" s="16" t="s">
        <v>441</v>
      </c>
      <c r="J30" s="12"/>
      <c r="K30" s="12"/>
      <c r="L30" s="12"/>
    </row>
    <row r="31" spans="3:13" ht="12.75">
      <c r="C31" s="16" t="s">
        <v>442</v>
      </c>
      <c r="E31" s="13"/>
      <c r="F31" s="13"/>
      <c r="G31" s="13"/>
      <c r="H31" s="13"/>
      <c r="I31" s="13"/>
      <c r="J31" s="13"/>
      <c r="K31" s="13"/>
      <c r="L31" s="13"/>
      <c r="M31" s="13"/>
    </row>
    <row r="32" spans="5:14" ht="12.75">
      <c r="E32" s="13"/>
      <c r="F32" s="13"/>
      <c r="G32" s="13"/>
      <c r="H32" s="13"/>
      <c r="I32" s="13"/>
      <c r="J32" s="13"/>
      <c r="K32" s="13"/>
      <c r="L32" s="13"/>
      <c r="M32" s="13"/>
      <c r="N32" s="13"/>
    </row>
    <row r="33" spans="5:14" ht="12.75">
      <c r="E33" s="13"/>
      <c r="F33" s="13"/>
      <c r="G33" s="13"/>
      <c r="H33" s="13"/>
      <c r="I33" s="13"/>
      <c r="J33" s="13"/>
      <c r="K33" s="13"/>
      <c r="L33" s="13"/>
      <c r="M33" s="13"/>
      <c r="N33" s="13"/>
    </row>
    <row r="34" spans="1:14" ht="15.75" customHeight="1">
      <c r="A34" s="14" t="s">
        <v>935</v>
      </c>
      <c r="B34" s="14"/>
      <c r="C34" s="14"/>
      <c r="D34" s="14"/>
      <c r="E34" s="14"/>
      <c r="F34" s="14"/>
      <c r="G34" s="14"/>
      <c r="H34" s="14"/>
      <c r="K34" s="15"/>
      <c r="L34" s="675" t="s">
        <v>973</v>
      </c>
      <c r="M34" s="675"/>
      <c r="N34" s="675"/>
    </row>
    <row r="35" spans="1:14" ht="15.75" customHeight="1">
      <c r="A35" s="675" t="s">
        <v>13</v>
      </c>
      <c r="B35" s="675"/>
      <c r="C35" s="675"/>
      <c r="D35" s="675"/>
      <c r="E35" s="675"/>
      <c r="F35" s="675"/>
      <c r="G35" s="675"/>
      <c r="H35" s="675"/>
      <c r="I35" s="675"/>
      <c r="J35" s="675"/>
      <c r="K35" s="675"/>
      <c r="L35" s="675"/>
      <c r="M35" s="675"/>
      <c r="N35" s="675"/>
    </row>
    <row r="36" spans="1:14" ht="15.75">
      <c r="A36" s="675" t="s">
        <v>955</v>
      </c>
      <c r="B36" s="675"/>
      <c r="C36" s="675"/>
      <c r="D36" s="675"/>
      <c r="E36" s="675"/>
      <c r="F36" s="675"/>
      <c r="G36" s="675"/>
      <c r="H36" s="675"/>
      <c r="I36" s="675"/>
      <c r="J36" s="675"/>
      <c r="K36" s="675"/>
      <c r="L36" s="675"/>
      <c r="M36" s="675"/>
      <c r="N36" s="675"/>
    </row>
    <row r="37" spans="11:14" ht="12.75">
      <c r="K37" s="595" t="s">
        <v>83</v>
      </c>
      <c r="L37" s="595"/>
      <c r="M37" s="595"/>
      <c r="N37" s="595"/>
    </row>
    <row r="38" spans="1:14" ht="12.75">
      <c r="A38" s="674"/>
      <c r="B38" s="674"/>
      <c r="C38" s="674"/>
      <c r="D38" s="674"/>
      <c r="E38" s="674"/>
      <c r="F38" s="674"/>
      <c r="G38" s="674"/>
      <c r="H38" s="674"/>
      <c r="I38" s="674"/>
      <c r="J38" s="674"/>
      <c r="K38" s="674"/>
      <c r="L38" s="674"/>
      <c r="M38" s="674"/>
      <c r="N38" s="674"/>
    </row>
  </sheetData>
  <sheetProtection/>
  <mergeCells count="18">
    <mergeCell ref="H8:L8"/>
    <mergeCell ref="M8:M9"/>
    <mergeCell ref="A7:B7"/>
    <mergeCell ref="D1:J1"/>
    <mergeCell ref="A2:N2"/>
    <mergeCell ref="A3:N3"/>
    <mergeCell ref="A5:N5"/>
    <mergeCell ref="L7:N7"/>
    <mergeCell ref="A25:B25"/>
    <mergeCell ref="A38:N38"/>
    <mergeCell ref="N8:N9"/>
    <mergeCell ref="L34:N34"/>
    <mergeCell ref="A35:N35"/>
    <mergeCell ref="A36:N36"/>
    <mergeCell ref="K37:N37"/>
    <mergeCell ref="A8:A9"/>
    <mergeCell ref="B8:B9"/>
    <mergeCell ref="C8:G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R38"/>
  <sheetViews>
    <sheetView zoomScaleSheetLayoutView="80" zoomScalePageLayoutView="0" workbookViewId="0" topLeftCell="A1">
      <selection activeCell="M11" sqref="M11"/>
    </sheetView>
  </sheetViews>
  <sheetFormatPr defaultColWidth="8.8515625" defaultRowHeight="12.75"/>
  <cols>
    <col min="1" max="1" width="7.140625" style="16" customWidth="1"/>
    <col min="2" max="2" width="22.1406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1.28125" style="16" customWidth="1"/>
    <col min="13" max="13" width="10.57421875" style="16" customWidth="1"/>
    <col min="14" max="14" width="10.8515625" style="16" customWidth="1"/>
    <col min="15" max="15" width="8.8515625" style="16" customWidth="1"/>
    <col min="16" max="16" width="10.00390625" style="16" customWidth="1"/>
    <col min="17" max="17" width="11.00390625" style="16" customWidth="1"/>
    <col min="18" max="16384" width="8.8515625" style="16" customWidth="1"/>
  </cols>
  <sheetData>
    <row r="1" spans="15:17" ht="12.75" customHeight="1">
      <c r="O1" s="598" t="s">
        <v>59</v>
      </c>
      <c r="P1" s="598"/>
      <c r="Q1" s="598"/>
    </row>
    <row r="2" spans="1:16" ht="15">
      <c r="A2" s="678" t="s">
        <v>0</v>
      </c>
      <c r="B2" s="678"/>
      <c r="C2" s="678"/>
      <c r="D2" s="678"/>
      <c r="E2" s="678"/>
      <c r="F2" s="678"/>
      <c r="G2" s="678"/>
      <c r="H2" s="678"/>
      <c r="I2" s="678"/>
      <c r="J2" s="678"/>
      <c r="K2" s="678"/>
      <c r="L2" s="678"/>
      <c r="M2" s="42"/>
      <c r="N2" s="42"/>
      <c r="O2" s="42"/>
      <c r="P2" s="42"/>
    </row>
    <row r="3" spans="1:16" ht="20.25">
      <c r="A3" s="600" t="s">
        <v>653</v>
      </c>
      <c r="B3" s="600"/>
      <c r="C3" s="600"/>
      <c r="D3" s="600"/>
      <c r="E3" s="600"/>
      <c r="F3" s="600"/>
      <c r="G3" s="600"/>
      <c r="H3" s="600"/>
      <c r="I3" s="600"/>
      <c r="J3" s="600"/>
      <c r="K3" s="600"/>
      <c r="L3" s="600"/>
      <c r="M3" s="41"/>
      <c r="N3" s="41"/>
      <c r="O3" s="41"/>
      <c r="P3" s="41"/>
    </row>
    <row r="4" ht="11.25" customHeight="1"/>
    <row r="5" spans="1:15" ht="15.75" customHeight="1">
      <c r="A5" s="679" t="s">
        <v>661</v>
      </c>
      <c r="B5" s="679"/>
      <c r="C5" s="679"/>
      <c r="D5" s="679"/>
      <c r="E5" s="679"/>
      <c r="F5" s="679"/>
      <c r="G5" s="679"/>
      <c r="H5" s="679"/>
      <c r="I5" s="679"/>
      <c r="J5" s="679"/>
      <c r="K5" s="679"/>
      <c r="L5" s="679"/>
      <c r="M5" s="679"/>
      <c r="N5" s="679"/>
      <c r="O5" s="679"/>
    </row>
    <row r="7" spans="1:17" ht="17.25" customHeight="1">
      <c r="A7" s="595" t="s">
        <v>931</v>
      </c>
      <c r="B7" s="595"/>
      <c r="N7" s="669" t="s">
        <v>822</v>
      </c>
      <c r="O7" s="669"/>
      <c r="P7" s="669"/>
      <c r="Q7" s="669"/>
    </row>
    <row r="8" spans="1:17" ht="24" customHeight="1">
      <c r="A8" s="581" t="s">
        <v>2</v>
      </c>
      <c r="B8" s="581" t="s">
        <v>3</v>
      </c>
      <c r="C8" s="603" t="s">
        <v>662</v>
      </c>
      <c r="D8" s="603"/>
      <c r="E8" s="603"/>
      <c r="F8" s="603"/>
      <c r="G8" s="603"/>
      <c r="H8" s="681" t="s">
        <v>698</v>
      </c>
      <c r="I8" s="603"/>
      <c r="J8" s="603"/>
      <c r="K8" s="603"/>
      <c r="L8" s="603"/>
      <c r="M8" s="593" t="s">
        <v>111</v>
      </c>
      <c r="N8" s="682"/>
      <c r="O8" s="682"/>
      <c r="P8" s="682"/>
      <c r="Q8" s="594"/>
    </row>
    <row r="9" spans="1:18" s="15" customFormat="1" ht="60" customHeight="1">
      <c r="A9" s="581"/>
      <c r="B9" s="581"/>
      <c r="C9" s="5" t="s">
        <v>214</v>
      </c>
      <c r="D9" s="5" t="s">
        <v>215</v>
      </c>
      <c r="E9" s="5" t="s">
        <v>368</v>
      </c>
      <c r="F9" s="5" t="s">
        <v>222</v>
      </c>
      <c r="G9" s="5" t="s">
        <v>117</v>
      </c>
      <c r="H9" s="102" t="s">
        <v>214</v>
      </c>
      <c r="I9" s="5" t="s">
        <v>215</v>
      </c>
      <c r="J9" s="5" t="s">
        <v>368</v>
      </c>
      <c r="K9" s="7" t="s">
        <v>222</v>
      </c>
      <c r="L9" s="5" t="s">
        <v>371</v>
      </c>
      <c r="M9" s="5" t="s">
        <v>214</v>
      </c>
      <c r="N9" s="5" t="s">
        <v>215</v>
      </c>
      <c r="O9" s="5" t="s">
        <v>368</v>
      </c>
      <c r="P9" s="7" t="s">
        <v>222</v>
      </c>
      <c r="Q9" s="5" t="s">
        <v>119</v>
      </c>
      <c r="R9" s="29"/>
    </row>
    <row r="10" spans="1:17" s="64" customFormat="1" ht="12.75">
      <c r="A10" s="63">
        <v>1</v>
      </c>
      <c r="B10" s="63">
        <v>2</v>
      </c>
      <c r="C10" s="63">
        <v>3</v>
      </c>
      <c r="D10" s="63">
        <v>4</v>
      </c>
      <c r="E10" s="63">
        <v>5</v>
      </c>
      <c r="F10" s="63">
        <v>6</v>
      </c>
      <c r="G10" s="63">
        <v>7</v>
      </c>
      <c r="H10" s="63">
        <v>8</v>
      </c>
      <c r="I10" s="63">
        <v>9</v>
      </c>
      <c r="J10" s="63">
        <v>10</v>
      </c>
      <c r="K10" s="63">
        <v>11</v>
      </c>
      <c r="L10" s="63">
        <v>12</v>
      </c>
      <c r="M10" s="63">
        <v>13</v>
      </c>
      <c r="N10" s="63">
        <v>14</v>
      </c>
      <c r="O10" s="63">
        <v>15</v>
      </c>
      <c r="P10" s="63">
        <v>16</v>
      </c>
      <c r="Q10" s="63">
        <v>17</v>
      </c>
    </row>
    <row r="11" spans="1:17" ht="12.75">
      <c r="A11" s="18">
        <v>1</v>
      </c>
      <c r="B11" s="342" t="s">
        <v>862</v>
      </c>
      <c r="C11" s="16">
        <v>83254</v>
      </c>
      <c r="D11" s="19">
        <v>43123</v>
      </c>
      <c r="E11" s="19">
        <v>780</v>
      </c>
      <c r="F11" s="19"/>
      <c r="G11" s="19">
        <f>C11+D11+E11</f>
        <v>127157</v>
      </c>
      <c r="H11" s="27">
        <v>81633</v>
      </c>
      <c r="I11" s="19">
        <v>42314</v>
      </c>
      <c r="J11" s="19">
        <v>770</v>
      </c>
      <c r="K11" s="19"/>
      <c r="L11" s="19">
        <f>H11+I11+J11</f>
        <v>124717</v>
      </c>
      <c r="M11" s="19">
        <v>16326600</v>
      </c>
      <c r="N11" s="19">
        <v>8462800</v>
      </c>
      <c r="O11" s="19">
        <v>154000</v>
      </c>
      <c r="P11" s="19"/>
      <c r="Q11" s="19">
        <f>M11+N11+O11</f>
        <v>24943400</v>
      </c>
    </row>
    <row r="12" spans="1:17" ht="12.75">
      <c r="A12" s="18">
        <v>2</v>
      </c>
      <c r="B12" s="342" t="s">
        <v>863</v>
      </c>
      <c r="C12" s="16">
        <v>61026</v>
      </c>
      <c r="D12" s="19">
        <v>47169</v>
      </c>
      <c r="E12" s="19">
        <v>249</v>
      </c>
      <c r="F12" s="19"/>
      <c r="G12" s="19">
        <f aca="true" t="shared" si="0" ref="G12:G24">C12+D12+E12</f>
        <v>108444</v>
      </c>
      <c r="H12" s="27">
        <v>59717</v>
      </c>
      <c r="I12" s="19">
        <v>45966</v>
      </c>
      <c r="J12" s="19">
        <v>233</v>
      </c>
      <c r="K12" s="19"/>
      <c r="L12" s="19">
        <f aca="true" t="shared" si="1" ref="L12:L24">H12+I12+J12</f>
        <v>105916</v>
      </c>
      <c r="M12" s="19">
        <v>11943400</v>
      </c>
      <c r="N12" s="19">
        <v>9193200</v>
      </c>
      <c r="O12" s="19">
        <v>46600</v>
      </c>
      <c r="P12" s="19"/>
      <c r="Q12" s="19">
        <f aca="true" t="shared" si="2" ref="Q12:Q24">M12+N12+O12</f>
        <v>21183200</v>
      </c>
    </row>
    <row r="13" spans="1:17" ht="12.75">
      <c r="A13" s="18">
        <v>3</v>
      </c>
      <c r="B13" s="342" t="s">
        <v>864</v>
      </c>
      <c r="C13" s="16">
        <v>14998</v>
      </c>
      <c r="D13" s="19">
        <v>17765</v>
      </c>
      <c r="E13" s="19">
        <v>213</v>
      </c>
      <c r="F13" s="19"/>
      <c r="G13" s="19">
        <f t="shared" si="0"/>
        <v>32976</v>
      </c>
      <c r="H13" s="27">
        <v>14135</v>
      </c>
      <c r="I13" s="19">
        <v>16791</v>
      </c>
      <c r="J13" s="19">
        <v>202</v>
      </c>
      <c r="K13" s="19"/>
      <c r="L13" s="19">
        <f t="shared" si="1"/>
        <v>31128</v>
      </c>
      <c r="M13" s="19">
        <v>2827000</v>
      </c>
      <c r="N13" s="19">
        <v>3358200</v>
      </c>
      <c r="O13" s="19">
        <v>40400</v>
      </c>
      <c r="P13" s="19"/>
      <c r="Q13" s="19">
        <f t="shared" si="2"/>
        <v>6225600</v>
      </c>
    </row>
    <row r="14" spans="1:17" ht="12.75">
      <c r="A14" s="18">
        <v>4</v>
      </c>
      <c r="B14" s="342" t="s">
        <v>865</v>
      </c>
      <c r="C14" s="16">
        <v>33166</v>
      </c>
      <c r="D14" s="19">
        <v>41542</v>
      </c>
      <c r="E14" s="19">
        <v>354</v>
      </c>
      <c r="F14" s="19"/>
      <c r="G14" s="19">
        <f t="shared" si="0"/>
        <v>75062</v>
      </c>
      <c r="H14" s="27">
        <v>31199</v>
      </c>
      <c r="I14" s="19">
        <v>40211</v>
      </c>
      <c r="J14" s="19">
        <v>326</v>
      </c>
      <c r="K14" s="19"/>
      <c r="L14" s="19">
        <f t="shared" si="1"/>
        <v>71736</v>
      </c>
      <c r="M14" s="19">
        <v>6239800</v>
      </c>
      <c r="N14" s="19">
        <v>8042200</v>
      </c>
      <c r="O14" s="19">
        <v>65200</v>
      </c>
      <c r="P14" s="19"/>
      <c r="Q14" s="19">
        <f t="shared" si="2"/>
        <v>14347200</v>
      </c>
    </row>
    <row r="15" spans="1:17" ht="12.75">
      <c r="A15" s="18">
        <v>5</v>
      </c>
      <c r="B15" s="342" t="s">
        <v>866</v>
      </c>
      <c r="C15" s="16">
        <v>17468</v>
      </c>
      <c r="D15" s="19">
        <v>49333</v>
      </c>
      <c r="E15" s="19">
        <v>425</v>
      </c>
      <c r="F15" s="19"/>
      <c r="G15" s="19">
        <f t="shared" si="0"/>
        <v>67226</v>
      </c>
      <c r="H15" s="27">
        <v>16349</v>
      </c>
      <c r="I15" s="19">
        <v>47866</v>
      </c>
      <c r="J15" s="19">
        <v>401</v>
      </c>
      <c r="K15" s="19"/>
      <c r="L15" s="19">
        <f t="shared" si="1"/>
        <v>64616</v>
      </c>
      <c r="M15" s="19">
        <v>3269800</v>
      </c>
      <c r="N15" s="19">
        <v>9573200</v>
      </c>
      <c r="O15" s="19">
        <v>80200</v>
      </c>
      <c r="P15" s="19"/>
      <c r="Q15" s="19">
        <f t="shared" si="2"/>
        <v>12923200</v>
      </c>
    </row>
    <row r="16" spans="1:17" ht="12.75">
      <c r="A16" s="18">
        <v>6</v>
      </c>
      <c r="B16" s="342" t="s">
        <v>867</v>
      </c>
      <c r="C16" s="16">
        <v>15612</v>
      </c>
      <c r="D16" s="19">
        <v>29146</v>
      </c>
      <c r="E16" s="19">
        <v>1106</v>
      </c>
      <c r="F16" s="19"/>
      <c r="G16" s="19">
        <f t="shared" si="0"/>
        <v>45864</v>
      </c>
      <c r="H16" s="27">
        <v>13812</v>
      </c>
      <c r="I16" s="19">
        <v>27644</v>
      </c>
      <c r="J16" s="19">
        <v>1094</v>
      </c>
      <c r="K16" s="19"/>
      <c r="L16" s="19">
        <f t="shared" si="1"/>
        <v>42550</v>
      </c>
      <c r="M16" s="19">
        <v>2762400</v>
      </c>
      <c r="N16" s="19">
        <v>5528800</v>
      </c>
      <c r="O16" s="19">
        <v>218800</v>
      </c>
      <c r="P16" s="19"/>
      <c r="Q16" s="19">
        <f t="shared" si="2"/>
        <v>8510000</v>
      </c>
    </row>
    <row r="17" spans="1:17" ht="12.75">
      <c r="A17" s="18">
        <v>7</v>
      </c>
      <c r="B17" s="342" t="s">
        <v>868</v>
      </c>
      <c r="C17" s="16">
        <v>32880</v>
      </c>
      <c r="D17" s="19">
        <v>72541</v>
      </c>
      <c r="E17" s="19">
        <v>1022</v>
      </c>
      <c r="F17" s="19"/>
      <c r="G17" s="19">
        <f t="shared" si="0"/>
        <v>106443</v>
      </c>
      <c r="H17" s="27">
        <v>32332</v>
      </c>
      <c r="I17" s="19">
        <v>69688</v>
      </c>
      <c r="J17" s="19">
        <v>967</v>
      </c>
      <c r="K17" s="19"/>
      <c r="L17" s="19">
        <f t="shared" si="1"/>
        <v>102987</v>
      </c>
      <c r="M17" s="19">
        <v>6466400</v>
      </c>
      <c r="N17" s="19">
        <v>13937600</v>
      </c>
      <c r="O17" s="19">
        <v>193400</v>
      </c>
      <c r="P17" s="19"/>
      <c r="Q17" s="19">
        <f t="shared" si="2"/>
        <v>20597400</v>
      </c>
    </row>
    <row r="18" spans="1:17" ht="12.75">
      <c r="A18" s="18">
        <v>8</v>
      </c>
      <c r="B18" s="342" t="s">
        <v>869</v>
      </c>
      <c r="C18" s="16">
        <v>29701</v>
      </c>
      <c r="D18" s="19">
        <v>103007</v>
      </c>
      <c r="E18" s="19">
        <v>619</v>
      </c>
      <c r="F18" s="19"/>
      <c r="G18" s="19">
        <f t="shared" si="0"/>
        <v>133327</v>
      </c>
      <c r="H18" s="27">
        <v>27163</v>
      </c>
      <c r="I18" s="19">
        <v>100054</v>
      </c>
      <c r="J18" s="19">
        <v>588</v>
      </c>
      <c r="K18" s="19"/>
      <c r="L18" s="19">
        <f t="shared" si="1"/>
        <v>127805</v>
      </c>
      <c r="M18" s="19">
        <v>5432600</v>
      </c>
      <c r="N18" s="19">
        <v>20010800</v>
      </c>
      <c r="O18" s="19">
        <v>117600</v>
      </c>
      <c r="P18" s="19"/>
      <c r="Q18" s="19">
        <f t="shared" si="2"/>
        <v>25561000</v>
      </c>
    </row>
    <row r="19" spans="1:17" ht="12.75">
      <c r="A19" s="18">
        <v>9</v>
      </c>
      <c r="B19" s="342" t="s">
        <v>870</v>
      </c>
      <c r="C19" s="16">
        <v>54078</v>
      </c>
      <c r="D19" s="19">
        <v>101663</v>
      </c>
      <c r="E19" s="19">
        <v>627</v>
      </c>
      <c r="F19" s="19"/>
      <c r="G19" s="19">
        <f t="shared" si="0"/>
        <v>156368</v>
      </c>
      <c r="H19" s="27">
        <v>52811</v>
      </c>
      <c r="I19" s="19">
        <v>99641</v>
      </c>
      <c r="J19" s="19">
        <v>615</v>
      </c>
      <c r="K19" s="19"/>
      <c r="L19" s="19">
        <f t="shared" si="1"/>
        <v>153067</v>
      </c>
      <c r="M19" s="19">
        <v>10562200</v>
      </c>
      <c r="N19" s="19">
        <v>19928200</v>
      </c>
      <c r="O19" s="19">
        <v>123000</v>
      </c>
      <c r="P19" s="19"/>
      <c r="Q19" s="19">
        <f t="shared" si="2"/>
        <v>30613400</v>
      </c>
    </row>
    <row r="20" spans="1:17" ht="12.75">
      <c r="A20" s="18">
        <v>10</v>
      </c>
      <c r="B20" s="342" t="s">
        <v>871</v>
      </c>
      <c r="C20" s="16">
        <v>137223</v>
      </c>
      <c r="D20" s="19">
        <v>190823</v>
      </c>
      <c r="E20" s="19">
        <v>2169</v>
      </c>
      <c r="F20" s="19"/>
      <c r="G20" s="19">
        <f t="shared" si="0"/>
        <v>330215</v>
      </c>
      <c r="H20" s="27">
        <v>133606</v>
      </c>
      <c r="I20" s="19">
        <v>184764</v>
      </c>
      <c r="J20" s="19">
        <v>2133</v>
      </c>
      <c r="K20" s="19"/>
      <c r="L20" s="19">
        <f t="shared" si="1"/>
        <v>320503</v>
      </c>
      <c r="M20" s="19">
        <v>26721200</v>
      </c>
      <c r="N20" s="19">
        <v>36952800</v>
      </c>
      <c r="O20" s="19">
        <v>426600</v>
      </c>
      <c r="P20" s="19"/>
      <c r="Q20" s="19">
        <f t="shared" si="2"/>
        <v>64100600</v>
      </c>
    </row>
    <row r="21" spans="1:17" ht="12.75">
      <c r="A21" s="18">
        <v>11</v>
      </c>
      <c r="B21" s="342" t="s">
        <v>872</v>
      </c>
      <c r="C21" s="16">
        <v>49204</v>
      </c>
      <c r="D21" s="19">
        <v>107694</v>
      </c>
      <c r="E21" s="19">
        <v>588</v>
      </c>
      <c r="F21" s="19"/>
      <c r="G21" s="19">
        <f t="shared" si="0"/>
        <v>157486</v>
      </c>
      <c r="H21" s="27">
        <v>45613</v>
      </c>
      <c r="I21" s="19">
        <v>102364</v>
      </c>
      <c r="J21" s="19">
        <v>564</v>
      </c>
      <c r="K21" s="19"/>
      <c r="L21" s="19">
        <f t="shared" si="1"/>
        <v>148541</v>
      </c>
      <c r="M21" s="19">
        <v>9122600</v>
      </c>
      <c r="N21" s="19">
        <v>20472800</v>
      </c>
      <c r="O21" s="19">
        <v>112800</v>
      </c>
      <c r="P21" s="19"/>
      <c r="Q21" s="19">
        <f t="shared" si="2"/>
        <v>29708200</v>
      </c>
    </row>
    <row r="22" spans="1:17" ht="12.75">
      <c r="A22" s="18">
        <v>12</v>
      </c>
      <c r="B22" s="342" t="s">
        <v>873</v>
      </c>
      <c r="C22" s="16">
        <v>31047</v>
      </c>
      <c r="D22" s="19">
        <v>22887</v>
      </c>
      <c r="E22" s="19">
        <v>962</v>
      </c>
      <c r="F22" s="19"/>
      <c r="G22" s="19">
        <f t="shared" si="0"/>
        <v>54896</v>
      </c>
      <c r="H22" s="27">
        <v>30033</v>
      </c>
      <c r="I22" s="19">
        <v>19876</v>
      </c>
      <c r="J22" s="19">
        <v>930</v>
      </c>
      <c r="K22" s="19"/>
      <c r="L22" s="19">
        <f t="shared" si="1"/>
        <v>50839</v>
      </c>
      <c r="M22" s="19">
        <v>6006600</v>
      </c>
      <c r="N22" s="19">
        <v>3975200</v>
      </c>
      <c r="O22" s="19">
        <v>186000</v>
      </c>
      <c r="P22" s="19"/>
      <c r="Q22" s="19">
        <f t="shared" si="2"/>
        <v>10167800</v>
      </c>
    </row>
    <row r="23" spans="1:17" ht="12.75">
      <c r="A23" s="18">
        <v>13</v>
      </c>
      <c r="B23" s="342" t="s">
        <v>874</v>
      </c>
      <c r="C23" s="16">
        <v>25469</v>
      </c>
      <c r="D23" s="19">
        <v>97235</v>
      </c>
      <c r="E23" s="19">
        <v>656</v>
      </c>
      <c r="F23" s="19"/>
      <c r="G23" s="19">
        <f t="shared" si="0"/>
        <v>123360</v>
      </c>
      <c r="H23" s="27">
        <v>23475</v>
      </c>
      <c r="I23" s="19">
        <v>93666</v>
      </c>
      <c r="J23" s="19">
        <v>641</v>
      </c>
      <c r="K23" s="19"/>
      <c r="L23" s="19">
        <f t="shared" si="1"/>
        <v>117782</v>
      </c>
      <c r="M23" s="19">
        <v>4695000</v>
      </c>
      <c r="N23" s="19">
        <v>18733200</v>
      </c>
      <c r="O23" s="19">
        <v>128200</v>
      </c>
      <c r="P23" s="19"/>
      <c r="Q23" s="19">
        <f t="shared" si="2"/>
        <v>23556400</v>
      </c>
    </row>
    <row r="24" spans="1:17" ht="12.75">
      <c r="A24" s="18">
        <v>14</v>
      </c>
      <c r="B24" s="342" t="s">
        <v>875</v>
      </c>
      <c r="C24" s="16">
        <v>39347</v>
      </c>
      <c r="D24" s="19">
        <v>32444</v>
      </c>
      <c r="E24" s="19">
        <v>1438</v>
      </c>
      <c r="F24" s="19"/>
      <c r="G24" s="19">
        <f t="shared" si="0"/>
        <v>73229</v>
      </c>
      <c r="H24" s="27">
        <v>36413</v>
      </c>
      <c r="I24" s="19">
        <v>29718</v>
      </c>
      <c r="J24" s="19">
        <v>1411</v>
      </c>
      <c r="K24" s="19"/>
      <c r="L24" s="19">
        <f t="shared" si="1"/>
        <v>67542</v>
      </c>
      <c r="M24" s="19">
        <v>7282600</v>
      </c>
      <c r="N24" s="19">
        <v>5943600</v>
      </c>
      <c r="O24" s="19">
        <v>282200</v>
      </c>
      <c r="P24" s="19"/>
      <c r="Q24" s="19">
        <f t="shared" si="2"/>
        <v>13508400</v>
      </c>
    </row>
    <row r="25" spans="1:17" ht="12.75">
      <c r="A25" s="574" t="s">
        <v>17</v>
      </c>
      <c r="B25" s="684"/>
      <c r="C25" s="19">
        <v>624473</v>
      </c>
      <c r="D25" s="19">
        <v>956372</v>
      </c>
      <c r="E25" s="19">
        <v>11208</v>
      </c>
      <c r="F25" s="19">
        <v>0</v>
      </c>
      <c r="G25" s="19">
        <v>1592053</v>
      </c>
      <c r="H25" s="19">
        <v>598291</v>
      </c>
      <c r="I25" s="19">
        <v>920563</v>
      </c>
      <c r="J25" s="19">
        <v>10875</v>
      </c>
      <c r="K25" s="19">
        <v>0</v>
      </c>
      <c r="L25" s="19">
        <f>SUM(L11:L24)</f>
        <v>1529729</v>
      </c>
      <c r="M25" s="19">
        <f>SUM(M11:M24)</f>
        <v>119658200</v>
      </c>
      <c r="N25" s="19">
        <f>SUM(N11:N24)</f>
        <v>184112600</v>
      </c>
      <c r="O25" s="19">
        <f>SUM(O11:O24)</f>
        <v>2175000</v>
      </c>
      <c r="P25" s="19">
        <v>0</v>
      </c>
      <c r="Q25" s="19">
        <f>SUM(Q11:Q24)</f>
        <v>305945800</v>
      </c>
    </row>
    <row r="26" spans="1:10" ht="12.75">
      <c r="A26" s="11" t="s">
        <v>7</v>
      </c>
      <c r="B26"/>
      <c r="C26"/>
      <c r="D26"/>
      <c r="H26" s="343"/>
      <c r="I26" s="343"/>
      <c r="J26" s="343"/>
    </row>
    <row r="27" spans="1:4" ht="12.75">
      <c r="A27" t="s">
        <v>8</v>
      </c>
      <c r="B27"/>
      <c r="C27"/>
      <c r="D27"/>
    </row>
    <row r="28" spans="1:15" ht="12.75">
      <c r="A28" t="s">
        <v>9</v>
      </c>
      <c r="B28"/>
      <c r="C28"/>
      <c r="D28"/>
      <c r="I28" s="12"/>
      <c r="J28" s="12"/>
      <c r="K28" s="12"/>
      <c r="L28" s="12"/>
      <c r="O28" s="16">
        <f>81633*200</f>
        <v>16326600</v>
      </c>
    </row>
    <row r="29" spans="1:12" ht="12.75">
      <c r="A29" s="16" t="s">
        <v>441</v>
      </c>
      <c r="J29" s="12"/>
      <c r="K29" s="12"/>
      <c r="L29" s="12"/>
    </row>
    <row r="30" spans="3:13" ht="12.75">
      <c r="C30" s="16" t="s">
        <v>442</v>
      </c>
      <c r="E30" s="13"/>
      <c r="F30" s="13"/>
      <c r="G30" s="13"/>
      <c r="H30" s="13"/>
      <c r="I30" s="13"/>
      <c r="J30" s="13"/>
      <c r="K30" s="13"/>
      <c r="L30" s="13"/>
      <c r="M30" s="13"/>
    </row>
    <row r="31" spans="1:17" ht="12.75">
      <c r="A31" s="15" t="s">
        <v>935</v>
      </c>
      <c r="B31" s="15"/>
      <c r="C31" s="15"/>
      <c r="D31" s="15"/>
      <c r="E31" s="15"/>
      <c r="F31" s="15"/>
      <c r="G31" s="15"/>
      <c r="I31" s="15"/>
      <c r="M31" s="680" t="s">
        <v>973</v>
      </c>
      <c r="N31" s="680"/>
      <c r="O31" s="622"/>
      <c r="P31" s="622"/>
      <c r="Q31" s="683"/>
    </row>
    <row r="32" spans="1:17" ht="12.75" customHeight="1">
      <c r="A32" s="590" t="s">
        <v>961</v>
      </c>
      <c r="B32" s="590"/>
      <c r="C32" s="590"/>
      <c r="D32" s="590"/>
      <c r="E32" s="590"/>
      <c r="F32" s="590"/>
      <c r="G32" s="590"/>
      <c r="H32" s="590"/>
      <c r="I32" s="590"/>
      <c r="J32" s="590"/>
      <c r="K32" s="590"/>
      <c r="L32" s="590"/>
      <c r="M32" s="590"/>
      <c r="N32" s="590"/>
      <c r="O32" s="590"/>
      <c r="P32" s="590"/>
      <c r="Q32" s="590"/>
    </row>
    <row r="33" spans="1:18" ht="12.75">
      <c r="A33" s="620" t="s">
        <v>962</v>
      </c>
      <c r="B33" s="620"/>
      <c r="C33" s="620"/>
      <c r="D33" s="620"/>
      <c r="E33" s="620"/>
      <c r="F33" s="620"/>
      <c r="G33" s="620"/>
      <c r="H33" s="620"/>
      <c r="I33" s="620"/>
      <c r="J33" s="620"/>
      <c r="K33" s="620"/>
      <c r="L33" s="620"/>
      <c r="M33" s="620"/>
      <c r="N33" s="620"/>
      <c r="O33" s="620"/>
      <c r="P33" s="620"/>
      <c r="Q33" s="620"/>
      <c r="R33" s="620"/>
    </row>
    <row r="34" spans="1:17" ht="12.75">
      <c r="A34" s="15"/>
      <c r="B34" s="15"/>
      <c r="C34" s="15"/>
      <c r="D34" s="15"/>
      <c r="E34" s="15"/>
      <c r="F34" s="15"/>
      <c r="N34" s="595" t="s">
        <v>83</v>
      </c>
      <c r="O34" s="595"/>
      <c r="P34" s="595"/>
      <c r="Q34" s="595"/>
    </row>
    <row r="35" spans="1:12" ht="12.75">
      <c r="A35" s="680"/>
      <c r="B35" s="680"/>
      <c r="C35" s="680"/>
      <c r="D35" s="680"/>
      <c r="E35" s="680"/>
      <c r="F35" s="680"/>
      <c r="G35" s="680"/>
      <c r="H35" s="680"/>
      <c r="I35" s="680"/>
      <c r="J35" s="680"/>
      <c r="K35" s="680"/>
      <c r="L35" s="680"/>
    </row>
    <row r="36" ht="12.75">
      <c r="D36" s="291"/>
    </row>
    <row r="37" ht="12.75">
      <c r="D37" s="291"/>
    </row>
    <row r="38" ht="12.75">
      <c r="D38" s="291"/>
    </row>
  </sheetData>
  <sheetProtection/>
  <mergeCells count="18">
    <mergeCell ref="N34:Q34"/>
    <mergeCell ref="A33:R33"/>
    <mergeCell ref="A7:B7"/>
    <mergeCell ref="O31:Q31"/>
    <mergeCell ref="A32:Q32"/>
    <mergeCell ref="N7:Q7"/>
    <mergeCell ref="A25:B25"/>
    <mergeCell ref="M31:N31"/>
    <mergeCell ref="A5:O5"/>
    <mergeCell ref="A35:L35"/>
    <mergeCell ref="O1:Q1"/>
    <mergeCell ref="A2:L2"/>
    <mergeCell ref="A3:L3"/>
    <mergeCell ref="A8:A9"/>
    <mergeCell ref="B8:B9"/>
    <mergeCell ref="C8:G8"/>
    <mergeCell ref="H8:L8"/>
    <mergeCell ref="M8:Q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R36"/>
  <sheetViews>
    <sheetView zoomScaleSheetLayoutView="80" zoomScalePageLayoutView="0" workbookViewId="0" topLeftCell="A1">
      <selection activeCell="L16" sqref="L16"/>
    </sheetView>
  </sheetViews>
  <sheetFormatPr defaultColWidth="8.8515625" defaultRowHeight="12.75"/>
  <cols>
    <col min="1" max="1" width="7.140625" style="16" customWidth="1"/>
    <col min="2" max="2" width="22.7109375" style="16" customWidth="1"/>
    <col min="3" max="3" width="10.00390625" style="16" customWidth="1"/>
    <col min="4" max="4" width="9.28125" style="16" customWidth="1"/>
    <col min="5"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9.7109375" style="16" customWidth="1"/>
    <col min="14" max="14" width="10.28125" style="16" customWidth="1"/>
    <col min="15" max="15" width="8.8515625" style="16" customWidth="1"/>
    <col min="16" max="16" width="9.140625" style="16" customWidth="1"/>
    <col min="17" max="17" width="11.00390625" style="16" customWidth="1"/>
    <col min="18" max="18" width="9.140625" style="16" hidden="1" customWidth="1"/>
    <col min="19" max="16384" width="8.8515625" style="16" customWidth="1"/>
  </cols>
  <sheetData>
    <row r="1" spans="15:17" ht="12.75" customHeight="1">
      <c r="O1" s="598" t="s">
        <v>60</v>
      </c>
      <c r="P1" s="598"/>
      <c r="Q1" s="598"/>
    </row>
    <row r="2" spans="1:16" ht="15.75">
      <c r="A2" s="599" t="s">
        <v>0</v>
      </c>
      <c r="B2" s="599"/>
      <c r="C2" s="599"/>
      <c r="D2" s="599"/>
      <c r="E2" s="599"/>
      <c r="F2" s="599"/>
      <c r="G2" s="599"/>
      <c r="H2" s="599"/>
      <c r="I2" s="599"/>
      <c r="J2" s="599"/>
      <c r="K2" s="599"/>
      <c r="L2" s="599"/>
      <c r="M2" s="42"/>
      <c r="N2" s="42"/>
      <c r="O2" s="42"/>
      <c r="P2" s="42"/>
    </row>
    <row r="3" spans="1:16" ht="20.25">
      <c r="A3" s="600" t="s">
        <v>653</v>
      </c>
      <c r="B3" s="600"/>
      <c r="C3" s="600"/>
      <c r="D3" s="600"/>
      <c r="E3" s="600"/>
      <c r="F3" s="600"/>
      <c r="G3" s="600"/>
      <c r="H3" s="600"/>
      <c r="I3" s="600"/>
      <c r="J3" s="600"/>
      <c r="K3" s="600"/>
      <c r="L3" s="600"/>
      <c r="M3" s="41"/>
      <c r="N3" s="41"/>
      <c r="O3" s="41"/>
      <c r="P3" s="41"/>
    </row>
    <row r="4" ht="11.25" customHeight="1"/>
    <row r="5" spans="1:12" ht="15.75">
      <c r="A5" s="679" t="s">
        <v>663</v>
      </c>
      <c r="B5" s="679"/>
      <c r="C5" s="679"/>
      <c r="D5" s="679"/>
      <c r="E5" s="679"/>
      <c r="F5" s="679"/>
      <c r="G5" s="679"/>
      <c r="H5" s="679"/>
      <c r="I5" s="679"/>
      <c r="J5" s="679"/>
      <c r="K5" s="679"/>
      <c r="L5" s="679"/>
    </row>
    <row r="7" spans="1:18" ht="12" customHeight="1">
      <c r="A7" s="595" t="s">
        <v>931</v>
      </c>
      <c r="B7" s="595"/>
      <c r="N7" s="669" t="s">
        <v>822</v>
      </c>
      <c r="O7" s="669"/>
      <c r="P7" s="669"/>
      <c r="Q7" s="669"/>
      <c r="R7" s="669"/>
    </row>
    <row r="8" spans="1:17" s="15" customFormat="1" ht="29.25" customHeight="1">
      <c r="A8" s="581" t="s">
        <v>2</v>
      </c>
      <c r="B8" s="581" t="s">
        <v>3</v>
      </c>
      <c r="C8" s="603" t="s">
        <v>883</v>
      </c>
      <c r="D8" s="603"/>
      <c r="E8" s="603"/>
      <c r="F8" s="685"/>
      <c r="G8" s="685"/>
      <c r="H8" s="681" t="s">
        <v>698</v>
      </c>
      <c r="I8" s="603"/>
      <c r="J8" s="603"/>
      <c r="K8" s="603"/>
      <c r="L8" s="603"/>
      <c r="M8" s="577" t="s">
        <v>111</v>
      </c>
      <c r="N8" s="578"/>
      <c r="O8" s="578"/>
      <c r="P8" s="578"/>
      <c r="Q8" s="579"/>
    </row>
    <row r="9" spans="1:18" s="15" customFormat="1" ht="38.25">
      <c r="A9" s="581"/>
      <c r="B9" s="581"/>
      <c r="C9" s="5" t="s">
        <v>214</v>
      </c>
      <c r="D9" s="5" t="s">
        <v>215</v>
      </c>
      <c r="E9" s="5" t="s">
        <v>368</v>
      </c>
      <c r="F9" s="7" t="s">
        <v>222</v>
      </c>
      <c r="G9" s="7" t="s">
        <v>117</v>
      </c>
      <c r="H9" s="5" t="s">
        <v>214</v>
      </c>
      <c r="I9" s="5" t="s">
        <v>215</v>
      </c>
      <c r="J9" s="5" t="s">
        <v>368</v>
      </c>
      <c r="K9" s="5" t="s">
        <v>222</v>
      </c>
      <c r="L9" s="5" t="s">
        <v>118</v>
      </c>
      <c r="M9" s="5" t="s">
        <v>214</v>
      </c>
      <c r="N9" s="5" t="s">
        <v>215</v>
      </c>
      <c r="O9" s="5" t="s">
        <v>368</v>
      </c>
      <c r="P9" s="7" t="s">
        <v>222</v>
      </c>
      <c r="Q9" s="5" t="s">
        <v>119</v>
      </c>
      <c r="R9" s="28"/>
    </row>
    <row r="10" spans="1:17"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7" ht="12.75">
      <c r="A11" s="18">
        <v>1</v>
      </c>
      <c r="B11" s="342" t="s">
        <v>862</v>
      </c>
      <c r="C11" s="19">
        <v>43681</v>
      </c>
      <c r="D11" s="19">
        <v>37914</v>
      </c>
      <c r="E11" s="19">
        <v>1022</v>
      </c>
      <c r="F11" s="350"/>
      <c r="G11" s="350">
        <f>C11+D11+E11</f>
        <v>82617</v>
      </c>
      <c r="H11" s="19">
        <v>41839</v>
      </c>
      <c r="I11" s="19">
        <v>32014</v>
      </c>
      <c r="J11" s="19">
        <v>1047</v>
      </c>
      <c r="K11" s="19"/>
      <c r="L11" s="350">
        <f>H11+I11+J11</f>
        <v>74900</v>
      </c>
      <c r="M11" s="19">
        <v>8618834</v>
      </c>
      <c r="N11" s="19">
        <v>6594884</v>
      </c>
      <c r="O11" s="19">
        <v>215682</v>
      </c>
      <c r="P11" s="19"/>
      <c r="Q11" s="19">
        <f>M11+N11+O11</f>
        <v>15429400</v>
      </c>
    </row>
    <row r="12" spans="1:17" ht="12.75">
      <c r="A12" s="18">
        <v>2</v>
      </c>
      <c r="B12" s="342" t="s">
        <v>863</v>
      </c>
      <c r="C12" s="19">
        <v>31452</v>
      </c>
      <c r="D12" s="19">
        <v>44625</v>
      </c>
      <c r="E12" s="19">
        <v>742</v>
      </c>
      <c r="F12" s="350"/>
      <c r="G12" s="350">
        <f aca="true" t="shared" si="0" ref="G12:G24">C12+D12+E12</f>
        <v>76819</v>
      </c>
      <c r="H12" s="19">
        <v>29874</v>
      </c>
      <c r="I12" s="19">
        <v>43654</v>
      </c>
      <c r="J12" s="19">
        <v>687</v>
      </c>
      <c r="K12" s="19"/>
      <c r="L12" s="350">
        <f aca="true" t="shared" si="1" ref="L12:L24">H12+I12+J12</f>
        <v>74215</v>
      </c>
      <c r="M12" s="19">
        <v>6154044</v>
      </c>
      <c r="N12" s="19">
        <v>8992724</v>
      </c>
      <c r="O12" s="19">
        <v>141522</v>
      </c>
      <c r="P12" s="19"/>
      <c r="Q12" s="19">
        <f aca="true" t="shared" si="2" ref="Q12:Q24">M12+N12+O12</f>
        <v>15288290</v>
      </c>
    </row>
    <row r="13" spans="1:17" ht="12.75">
      <c r="A13" s="18">
        <v>3</v>
      </c>
      <c r="B13" s="342" t="s">
        <v>864</v>
      </c>
      <c r="C13" s="19">
        <v>5020</v>
      </c>
      <c r="D13" s="19">
        <v>22746</v>
      </c>
      <c r="E13" s="19">
        <v>430</v>
      </c>
      <c r="F13" s="350"/>
      <c r="G13" s="350">
        <f t="shared" si="0"/>
        <v>28196</v>
      </c>
      <c r="H13" s="19">
        <v>4711</v>
      </c>
      <c r="I13" s="19">
        <v>19664</v>
      </c>
      <c r="J13" s="19">
        <v>398</v>
      </c>
      <c r="K13" s="19"/>
      <c r="L13" s="350">
        <f t="shared" si="1"/>
        <v>24773</v>
      </c>
      <c r="M13" s="19">
        <v>970466</v>
      </c>
      <c r="N13" s="19">
        <v>4050784</v>
      </c>
      <c r="O13" s="19">
        <v>81988</v>
      </c>
      <c r="P13" s="19"/>
      <c r="Q13" s="19">
        <f t="shared" si="2"/>
        <v>5103238</v>
      </c>
    </row>
    <row r="14" spans="1:17" ht="12.75">
      <c r="A14" s="18">
        <v>4</v>
      </c>
      <c r="B14" s="342" t="s">
        <v>865</v>
      </c>
      <c r="C14" s="19">
        <v>15799</v>
      </c>
      <c r="D14" s="19">
        <v>41697</v>
      </c>
      <c r="E14" s="19">
        <v>596</v>
      </c>
      <c r="F14" s="350"/>
      <c r="G14" s="350">
        <f t="shared" si="0"/>
        <v>58092</v>
      </c>
      <c r="H14" s="19">
        <v>14706</v>
      </c>
      <c r="I14" s="19">
        <v>41560</v>
      </c>
      <c r="J14" s="19">
        <v>407</v>
      </c>
      <c r="K14" s="19"/>
      <c r="L14" s="350">
        <f t="shared" si="1"/>
        <v>56673</v>
      </c>
      <c r="M14" s="19">
        <v>3029436</v>
      </c>
      <c r="N14" s="19">
        <v>8561360</v>
      </c>
      <c r="O14" s="19">
        <v>83842</v>
      </c>
      <c r="P14" s="19"/>
      <c r="Q14" s="19">
        <f t="shared" si="2"/>
        <v>11674638</v>
      </c>
    </row>
    <row r="15" spans="1:17" ht="12.75">
      <c r="A15" s="18">
        <v>5</v>
      </c>
      <c r="B15" s="342" t="s">
        <v>866</v>
      </c>
      <c r="C15" s="19">
        <v>6941</v>
      </c>
      <c r="D15" s="19">
        <v>41332</v>
      </c>
      <c r="E15" s="19">
        <v>1357</v>
      </c>
      <c r="F15" s="350"/>
      <c r="G15" s="350">
        <f t="shared" si="0"/>
        <v>49630</v>
      </c>
      <c r="H15" s="19">
        <v>5813</v>
      </c>
      <c r="I15" s="19">
        <v>40747</v>
      </c>
      <c r="J15" s="19">
        <v>1123</v>
      </c>
      <c r="K15" s="19"/>
      <c r="L15" s="350">
        <f t="shared" si="1"/>
        <v>47683</v>
      </c>
      <c r="M15" s="19">
        <v>1197478</v>
      </c>
      <c r="N15" s="19">
        <v>8393882</v>
      </c>
      <c r="O15" s="19">
        <v>231338</v>
      </c>
      <c r="P15" s="19"/>
      <c r="Q15" s="19">
        <f t="shared" si="2"/>
        <v>9822698</v>
      </c>
    </row>
    <row r="16" spans="1:17" ht="12.75">
      <c r="A16" s="18">
        <v>6</v>
      </c>
      <c r="B16" s="342" t="s">
        <v>867</v>
      </c>
      <c r="C16" s="19">
        <v>9054</v>
      </c>
      <c r="D16" s="19">
        <v>22255</v>
      </c>
      <c r="E16" s="19">
        <v>514</v>
      </c>
      <c r="F16" s="350"/>
      <c r="G16" s="350">
        <f t="shared" si="0"/>
        <v>31823</v>
      </c>
      <c r="H16" s="19">
        <v>8997</v>
      </c>
      <c r="I16" s="19">
        <v>19873</v>
      </c>
      <c r="J16" s="19">
        <v>487</v>
      </c>
      <c r="K16" s="19"/>
      <c r="L16" s="350">
        <f t="shared" si="1"/>
        <v>29357</v>
      </c>
      <c r="M16" s="19">
        <v>1853382</v>
      </c>
      <c r="N16" s="19">
        <v>4093838</v>
      </c>
      <c r="O16" s="19">
        <v>100322</v>
      </c>
      <c r="P16" s="19"/>
      <c r="Q16" s="19">
        <f t="shared" si="2"/>
        <v>6047542</v>
      </c>
    </row>
    <row r="17" spans="1:17" ht="12.75">
      <c r="A17" s="18">
        <v>7</v>
      </c>
      <c r="B17" s="342" t="s">
        <v>868</v>
      </c>
      <c r="C17" s="19">
        <v>11412</v>
      </c>
      <c r="D17" s="19">
        <v>60876</v>
      </c>
      <c r="E17" s="19">
        <v>2069</v>
      </c>
      <c r="F17" s="350"/>
      <c r="G17" s="350">
        <f t="shared" si="0"/>
        <v>74357</v>
      </c>
      <c r="H17" s="19">
        <v>10437</v>
      </c>
      <c r="I17" s="19">
        <v>57414</v>
      </c>
      <c r="J17" s="19">
        <v>2022</v>
      </c>
      <c r="K17" s="19"/>
      <c r="L17" s="350">
        <f t="shared" si="1"/>
        <v>69873</v>
      </c>
      <c r="M17" s="19">
        <v>2150022</v>
      </c>
      <c r="N17" s="19">
        <v>11827284</v>
      </c>
      <c r="O17" s="19">
        <v>416532</v>
      </c>
      <c r="P17" s="19"/>
      <c r="Q17" s="19">
        <f t="shared" si="2"/>
        <v>14393838</v>
      </c>
    </row>
    <row r="18" spans="1:17" ht="12.75">
      <c r="A18" s="18">
        <v>8</v>
      </c>
      <c r="B18" s="342" t="s">
        <v>869</v>
      </c>
      <c r="C18" s="19">
        <v>18634</v>
      </c>
      <c r="D18" s="19">
        <v>64187</v>
      </c>
      <c r="E18" s="19">
        <v>1044</v>
      </c>
      <c r="F18" s="350"/>
      <c r="G18" s="350">
        <f t="shared" si="0"/>
        <v>83865</v>
      </c>
      <c r="H18" s="19">
        <v>16634</v>
      </c>
      <c r="I18" s="19">
        <v>62036</v>
      </c>
      <c r="J18" s="19">
        <v>1051</v>
      </c>
      <c r="K18" s="19"/>
      <c r="L18" s="350">
        <f t="shared" si="1"/>
        <v>79721</v>
      </c>
      <c r="M18" s="19">
        <v>3426604</v>
      </c>
      <c r="N18" s="19">
        <v>12779416</v>
      </c>
      <c r="O18" s="19">
        <v>216506</v>
      </c>
      <c r="P18" s="19"/>
      <c r="Q18" s="19">
        <f t="shared" si="2"/>
        <v>16422526</v>
      </c>
    </row>
    <row r="19" spans="1:17" ht="12.75">
      <c r="A19" s="18">
        <v>9</v>
      </c>
      <c r="B19" s="342" t="s">
        <v>870</v>
      </c>
      <c r="C19" s="19">
        <v>37964</v>
      </c>
      <c r="D19" s="19">
        <v>60740</v>
      </c>
      <c r="E19" s="19">
        <v>373</v>
      </c>
      <c r="F19" s="350"/>
      <c r="G19" s="350">
        <f t="shared" si="0"/>
        <v>99077</v>
      </c>
      <c r="H19" s="19">
        <v>37158</v>
      </c>
      <c r="I19" s="19">
        <v>53145</v>
      </c>
      <c r="J19" s="19">
        <v>370</v>
      </c>
      <c r="K19" s="19"/>
      <c r="L19" s="350">
        <f t="shared" si="1"/>
        <v>90673</v>
      </c>
      <c r="M19" s="19">
        <v>7654548</v>
      </c>
      <c r="N19" s="19">
        <v>10947870</v>
      </c>
      <c r="O19" s="19">
        <v>76220</v>
      </c>
      <c r="P19" s="19"/>
      <c r="Q19" s="19">
        <f t="shared" si="2"/>
        <v>18678638</v>
      </c>
    </row>
    <row r="20" spans="1:17" ht="12.75">
      <c r="A20" s="18">
        <v>10</v>
      </c>
      <c r="B20" s="342" t="s">
        <v>871</v>
      </c>
      <c r="C20" s="19">
        <v>82036</v>
      </c>
      <c r="D20" s="19">
        <v>116916</v>
      </c>
      <c r="E20" s="19">
        <v>1194</v>
      </c>
      <c r="F20" s="350"/>
      <c r="G20" s="350">
        <f t="shared" si="0"/>
        <v>200146</v>
      </c>
      <c r="H20" s="19">
        <v>81333</v>
      </c>
      <c r="I20" s="19">
        <v>112028</v>
      </c>
      <c r="J20" s="19">
        <v>1280</v>
      </c>
      <c r="K20" s="19"/>
      <c r="L20" s="350">
        <f t="shared" si="1"/>
        <v>194641</v>
      </c>
      <c r="M20" s="19">
        <v>16754598</v>
      </c>
      <c r="N20" s="19">
        <v>23077768</v>
      </c>
      <c r="O20" s="19">
        <v>263680</v>
      </c>
      <c r="P20" s="19"/>
      <c r="Q20" s="19">
        <f t="shared" si="2"/>
        <v>40096046</v>
      </c>
    </row>
    <row r="21" spans="1:17" ht="12.75">
      <c r="A21" s="18">
        <v>11</v>
      </c>
      <c r="B21" s="342" t="s">
        <v>872</v>
      </c>
      <c r="C21" s="19">
        <v>37123</v>
      </c>
      <c r="D21" s="19">
        <v>71444</v>
      </c>
      <c r="E21" s="19">
        <v>1163</v>
      </c>
      <c r="F21" s="350"/>
      <c r="G21" s="350">
        <f t="shared" si="0"/>
        <v>109730</v>
      </c>
      <c r="H21" s="19">
        <v>36194</v>
      </c>
      <c r="I21" s="19">
        <v>68435</v>
      </c>
      <c r="J21" s="19">
        <v>1182</v>
      </c>
      <c r="K21" s="19"/>
      <c r="L21" s="350">
        <f t="shared" si="1"/>
        <v>105811</v>
      </c>
      <c r="M21" s="19">
        <v>7455964</v>
      </c>
      <c r="N21" s="19">
        <v>14097610</v>
      </c>
      <c r="O21" s="19">
        <v>243492</v>
      </c>
      <c r="P21" s="19"/>
      <c r="Q21" s="19">
        <f t="shared" si="2"/>
        <v>21797066</v>
      </c>
    </row>
    <row r="22" spans="1:17" ht="12.75">
      <c r="A22" s="18">
        <v>12</v>
      </c>
      <c r="B22" s="342" t="s">
        <v>873</v>
      </c>
      <c r="C22" s="19">
        <v>19767</v>
      </c>
      <c r="D22" s="19">
        <v>15198</v>
      </c>
      <c r="E22" s="19">
        <v>376</v>
      </c>
      <c r="F22" s="350"/>
      <c r="G22" s="350">
        <f t="shared" si="0"/>
        <v>35341</v>
      </c>
      <c r="H22" s="19">
        <v>16944</v>
      </c>
      <c r="I22" s="19">
        <v>14777</v>
      </c>
      <c r="J22" s="19">
        <v>432</v>
      </c>
      <c r="K22" s="19"/>
      <c r="L22" s="350">
        <f t="shared" si="1"/>
        <v>32153</v>
      </c>
      <c r="M22" s="19">
        <v>3490464</v>
      </c>
      <c r="N22" s="19">
        <v>3044062</v>
      </c>
      <c r="O22" s="19">
        <v>88992</v>
      </c>
      <c r="P22" s="19"/>
      <c r="Q22" s="19">
        <f t="shared" si="2"/>
        <v>6623518</v>
      </c>
    </row>
    <row r="23" spans="1:17" ht="12.75">
      <c r="A23" s="18">
        <v>13</v>
      </c>
      <c r="B23" s="342" t="s">
        <v>874</v>
      </c>
      <c r="C23" s="19">
        <v>25469</v>
      </c>
      <c r="D23" s="19">
        <v>54236</v>
      </c>
      <c r="E23" s="19">
        <v>1024</v>
      </c>
      <c r="F23" s="350"/>
      <c r="G23" s="350">
        <f t="shared" si="0"/>
        <v>80729</v>
      </c>
      <c r="H23" s="19">
        <v>23776</v>
      </c>
      <c r="I23" s="19">
        <v>53648</v>
      </c>
      <c r="J23" s="19">
        <v>1039</v>
      </c>
      <c r="K23" s="19"/>
      <c r="L23" s="350">
        <f t="shared" si="1"/>
        <v>78463</v>
      </c>
      <c r="M23" s="19">
        <v>4897856</v>
      </c>
      <c r="N23" s="19">
        <v>11051488</v>
      </c>
      <c r="O23" s="19">
        <v>214034</v>
      </c>
      <c r="P23" s="19"/>
      <c r="Q23" s="19">
        <f t="shared" si="2"/>
        <v>16163378</v>
      </c>
    </row>
    <row r="24" spans="1:17" ht="12.75">
      <c r="A24" s="18">
        <v>14</v>
      </c>
      <c r="B24" s="342" t="s">
        <v>875</v>
      </c>
      <c r="C24" s="19">
        <v>29898</v>
      </c>
      <c r="D24" s="19">
        <v>16377</v>
      </c>
      <c r="E24" s="19">
        <v>446</v>
      </c>
      <c r="F24" s="350"/>
      <c r="G24" s="350">
        <f t="shared" si="0"/>
        <v>46721</v>
      </c>
      <c r="H24" s="19">
        <v>28116</v>
      </c>
      <c r="I24" s="19">
        <v>15923</v>
      </c>
      <c r="J24" s="19">
        <v>564</v>
      </c>
      <c r="K24" s="19"/>
      <c r="L24" s="350">
        <f t="shared" si="1"/>
        <v>44603</v>
      </c>
      <c r="M24" s="19">
        <v>5791896</v>
      </c>
      <c r="N24" s="19">
        <v>3280138</v>
      </c>
      <c r="O24" s="19">
        <v>116184</v>
      </c>
      <c r="P24" s="19"/>
      <c r="Q24" s="19">
        <f t="shared" si="2"/>
        <v>9188218</v>
      </c>
    </row>
    <row r="25" spans="1:17" ht="12.75">
      <c r="A25" s="574" t="s">
        <v>882</v>
      </c>
      <c r="B25" s="575"/>
      <c r="C25" s="19">
        <v>374250</v>
      </c>
      <c r="D25" s="19">
        <v>670543</v>
      </c>
      <c r="E25" s="19">
        <v>12350</v>
      </c>
      <c r="F25" s="19">
        <v>0</v>
      </c>
      <c r="G25" s="19">
        <f>SUM(G11:G24)</f>
        <v>1057143</v>
      </c>
      <c r="H25" s="19">
        <v>356532</v>
      </c>
      <c r="I25" s="19">
        <v>634918</v>
      </c>
      <c r="J25" s="19">
        <v>12089</v>
      </c>
      <c r="K25" s="19">
        <v>0</v>
      </c>
      <c r="L25" s="19">
        <f>SUM(L11:L24)</f>
        <v>1003539</v>
      </c>
      <c r="M25" s="19">
        <f>SUM(M11:M24)</f>
        <v>73445592</v>
      </c>
      <c r="N25" s="19">
        <f>SUM(N11:N24)</f>
        <v>130793108</v>
      </c>
      <c r="O25" s="19">
        <f>SUM(O11:O24)</f>
        <v>2490334</v>
      </c>
      <c r="P25" s="19">
        <v>0</v>
      </c>
      <c r="Q25" s="19">
        <f>SUM(Q11:Q24)</f>
        <v>206729034</v>
      </c>
    </row>
    <row r="26" spans="1:4" ht="12.75">
      <c r="A26" s="11" t="s">
        <v>7</v>
      </c>
      <c r="B26"/>
      <c r="C26"/>
      <c r="D26"/>
    </row>
    <row r="27" spans="1:4" ht="12.75">
      <c r="A27" t="s">
        <v>8</v>
      </c>
      <c r="B27"/>
      <c r="C27"/>
      <c r="D27"/>
    </row>
    <row r="28" spans="1:12" ht="12.75">
      <c r="A28" t="s">
        <v>9</v>
      </c>
      <c r="B28"/>
      <c r="C28"/>
      <c r="D28"/>
      <c r="I28" s="12"/>
      <c r="J28" s="12"/>
      <c r="K28" s="12"/>
      <c r="L28" s="12"/>
    </row>
    <row r="29" spans="1:12" ht="12.75">
      <c r="A29" s="16" t="s">
        <v>441</v>
      </c>
      <c r="J29" s="12"/>
      <c r="K29" s="12"/>
      <c r="L29" s="12"/>
    </row>
    <row r="30" spans="3:13" ht="12.75">
      <c r="C30" s="16" t="s">
        <v>443</v>
      </c>
      <c r="E30" s="13"/>
      <c r="F30" s="13"/>
      <c r="G30" s="13"/>
      <c r="H30" s="13"/>
      <c r="I30" s="13"/>
      <c r="J30" s="13"/>
      <c r="K30" s="13"/>
      <c r="L30" s="13"/>
      <c r="M30" s="13"/>
    </row>
    <row r="32" spans="1:17" ht="12.75">
      <c r="A32" s="15" t="s">
        <v>935</v>
      </c>
      <c r="B32" s="15"/>
      <c r="C32" s="15"/>
      <c r="D32" s="15"/>
      <c r="E32" s="15"/>
      <c r="F32" s="15"/>
      <c r="G32" s="15"/>
      <c r="I32" s="15"/>
      <c r="M32" s="680" t="s">
        <v>973</v>
      </c>
      <c r="N32" s="680"/>
      <c r="O32" s="622"/>
      <c r="P32" s="622"/>
      <c r="Q32" s="683"/>
    </row>
    <row r="33" spans="1:17" ht="12.75" customHeight="1">
      <c r="A33" s="590" t="s">
        <v>974</v>
      </c>
      <c r="B33" s="590"/>
      <c r="C33" s="590"/>
      <c r="D33" s="590"/>
      <c r="E33" s="590"/>
      <c r="F33" s="590"/>
      <c r="G33" s="590"/>
      <c r="H33" s="590"/>
      <c r="I33" s="590"/>
      <c r="J33" s="590"/>
      <c r="K33" s="590"/>
      <c r="L33" s="590"/>
      <c r="M33" s="590"/>
      <c r="N33" s="590"/>
      <c r="O33" s="590"/>
      <c r="P33" s="590"/>
      <c r="Q33" s="590"/>
    </row>
    <row r="34" spans="1:18" ht="12.75">
      <c r="A34" s="620" t="s">
        <v>960</v>
      </c>
      <c r="B34" s="620"/>
      <c r="C34" s="620"/>
      <c r="D34" s="620"/>
      <c r="E34" s="620"/>
      <c r="F34" s="620"/>
      <c r="G34" s="620"/>
      <c r="H34" s="620"/>
      <c r="I34" s="620"/>
      <c r="J34" s="620"/>
      <c r="K34" s="620"/>
      <c r="L34" s="620"/>
      <c r="M34" s="620"/>
      <c r="N34" s="620"/>
      <c r="O34" s="620"/>
      <c r="P34" s="620"/>
      <c r="Q34" s="620"/>
      <c r="R34" s="620"/>
    </row>
    <row r="35" spans="1:17" ht="12.75">
      <c r="A35" s="15"/>
      <c r="B35" s="15"/>
      <c r="C35" s="15"/>
      <c r="D35" s="15"/>
      <c r="E35" s="15"/>
      <c r="F35" s="15"/>
      <c r="N35" s="595" t="s">
        <v>83</v>
      </c>
      <c r="O35" s="595"/>
      <c r="P35" s="595"/>
      <c r="Q35" s="595"/>
    </row>
    <row r="36" spans="1:12" ht="12.75">
      <c r="A36" s="680"/>
      <c r="B36" s="680"/>
      <c r="C36" s="680"/>
      <c r="D36" s="680"/>
      <c r="E36" s="680"/>
      <c r="F36" s="680"/>
      <c r="G36" s="680"/>
      <c r="H36" s="680"/>
      <c r="I36" s="680"/>
      <c r="J36" s="680"/>
      <c r="K36" s="680"/>
      <c r="L36" s="680"/>
    </row>
  </sheetData>
  <sheetProtection/>
  <mergeCells count="18">
    <mergeCell ref="A25:B25"/>
    <mergeCell ref="N7:R7"/>
    <mergeCell ref="C8:G8"/>
    <mergeCell ref="N35:Q35"/>
    <mergeCell ref="H8:L8"/>
    <mergeCell ref="O32:Q32"/>
    <mergeCell ref="A34:R34"/>
    <mergeCell ref="M32:N32"/>
    <mergeCell ref="A36:L36"/>
    <mergeCell ref="O1:Q1"/>
    <mergeCell ref="A2:L2"/>
    <mergeCell ref="A3:L3"/>
    <mergeCell ref="A5:L5"/>
    <mergeCell ref="M8:Q8"/>
    <mergeCell ref="A33:Q33"/>
    <mergeCell ref="A8:A9"/>
    <mergeCell ref="B8:B9"/>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M37"/>
  <sheetViews>
    <sheetView view="pageLayout" zoomScaleSheetLayoutView="100" workbookViewId="0" topLeftCell="A4">
      <selection activeCell="E26" sqref="E26:F26"/>
    </sheetView>
  </sheetViews>
  <sheetFormatPr defaultColWidth="9.140625" defaultRowHeight="12.75"/>
  <cols>
    <col min="1" max="1" width="6.00390625" style="0" customWidth="1"/>
    <col min="2" max="2" width="22.421875" style="0" customWidth="1"/>
    <col min="3" max="3" width="17.28125" style="0" customWidth="1"/>
    <col min="4" max="4" width="19.00390625" style="0" customWidth="1"/>
    <col min="5" max="5" width="19.7109375" style="0" customWidth="1"/>
    <col min="6" max="6" width="18.8515625" style="0" customWidth="1"/>
    <col min="7" max="7" width="15.28125" style="0" customWidth="1"/>
  </cols>
  <sheetData>
    <row r="1" spans="1:7" ht="18">
      <c r="A1" s="666" t="s">
        <v>0</v>
      </c>
      <c r="B1" s="666"/>
      <c r="C1" s="666"/>
      <c r="D1" s="666"/>
      <c r="E1" s="666"/>
      <c r="G1" s="206" t="s">
        <v>699</v>
      </c>
    </row>
    <row r="2" spans="1:6" ht="21">
      <c r="A2" s="667" t="s">
        <v>653</v>
      </c>
      <c r="B2" s="667"/>
      <c r="C2" s="667"/>
      <c r="D2" s="667"/>
      <c r="E2" s="667"/>
      <c r="F2" s="667"/>
    </row>
    <row r="3" spans="1:2" ht="15">
      <c r="A3" s="208"/>
      <c r="B3" s="208"/>
    </row>
    <row r="4" spans="1:6" ht="18" customHeight="1">
      <c r="A4" s="668" t="s">
        <v>700</v>
      </c>
      <c r="B4" s="668"/>
      <c r="C4" s="668"/>
      <c r="D4" s="668"/>
      <c r="E4" s="668"/>
      <c r="F4" s="668"/>
    </row>
    <row r="5" spans="1:2" ht="15">
      <c r="A5" s="209" t="s">
        <v>930</v>
      </c>
      <c r="B5" s="209"/>
    </row>
    <row r="6" spans="1:7" ht="15">
      <c r="A6" s="209"/>
      <c r="B6" s="209"/>
      <c r="F6" s="101" t="s">
        <v>821</v>
      </c>
      <c r="G6" s="111"/>
    </row>
    <row r="7" spans="1:7" ht="42" customHeight="1">
      <c r="A7" s="210" t="s">
        <v>2</v>
      </c>
      <c r="B7" s="210" t="s">
        <v>3</v>
      </c>
      <c r="C7" s="314" t="s">
        <v>701</v>
      </c>
      <c r="D7" s="314" t="s">
        <v>702</v>
      </c>
      <c r="E7" s="314" t="s">
        <v>703</v>
      </c>
      <c r="F7" s="314" t="s">
        <v>704</v>
      </c>
      <c r="G7" s="301" t="s">
        <v>705</v>
      </c>
    </row>
    <row r="8" spans="1:7" s="206" customFormat="1" ht="15">
      <c r="A8" s="212" t="s">
        <v>271</v>
      </c>
      <c r="B8" s="212" t="s">
        <v>272</v>
      </c>
      <c r="C8" s="212" t="s">
        <v>273</v>
      </c>
      <c r="D8" s="212" t="s">
        <v>274</v>
      </c>
      <c r="E8" s="212" t="s">
        <v>275</v>
      </c>
      <c r="F8" s="212" t="s">
        <v>276</v>
      </c>
      <c r="G8" s="212" t="s">
        <v>277</v>
      </c>
    </row>
    <row r="9" spans="1:7" s="206" customFormat="1" ht="15">
      <c r="A9" s="18">
        <v>1</v>
      </c>
      <c r="B9" s="342" t="s">
        <v>862</v>
      </c>
      <c r="C9" s="498">
        <f>'enrolment vs availed_PY'!G11+'enrolment vs availed_UPY'!G11</f>
        <v>209774</v>
      </c>
      <c r="D9" s="498">
        <v>198914</v>
      </c>
      <c r="E9" s="498">
        <v>1073</v>
      </c>
      <c r="F9" s="497">
        <f>C9-(D9+E9)</f>
        <v>9787</v>
      </c>
      <c r="G9" s="226" t="s">
        <v>932</v>
      </c>
    </row>
    <row r="10" spans="1:7" s="206" customFormat="1" ht="15">
      <c r="A10" s="18">
        <v>2</v>
      </c>
      <c r="B10" s="342" t="s">
        <v>863</v>
      </c>
      <c r="C10" s="498">
        <f>'enrolment vs availed_PY'!G12+'enrolment vs availed_UPY'!G12</f>
        <v>185263</v>
      </c>
      <c r="D10" s="498">
        <v>181234</v>
      </c>
      <c r="E10" s="498">
        <v>1432</v>
      </c>
      <c r="F10" s="497">
        <f aca="true" t="shared" si="0" ref="F10:F22">C10-(D10+E10)</f>
        <v>2597</v>
      </c>
      <c r="G10" s="226" t="s">
        <v>932</v>
      </c>
    </row>
    <row r="11" spans="1:7" s="206" customFormat="1" ht="15">
      <c r="A11" s="18">
        <v>3</v>
      </c>
      <c r="B11" s="342" t="s">
        <v>864</v>
      </c>
      <c r="C11" s="498">
        <f>'enrolment vs availed_PY'!G13+'enrolment vs availed_UPY'!G13</f>
        <v>61172</v>
      </c>
      <c r="D11" s="498">
        <v>58635</v>
      </c>
      <c r="E11" s="498">
        <v>1336</v>
      </c>
      <c r="F11" s="497">
        <f t="shared" si="0"/>
        <v>1201</v>
      </c>
      <c r="G11" s="226" t="s">
        <v>932</v>
      </c>
    </row>
    <row r="12" spans="1:7" s="206" customFormat="1" ht="15">
      <c r="A12" s="18">
        <v>4</v>
      </c>
      <c r="B12" s="342" t="s">
        <v>865</v>
      </c>
      <c r="C12" s="498">
        <f>'enrolment vs availed_PY'!G14+'enrolment vs availed_UPY'!G14</f>
        <v>133154</v>
      </c>
      <c r="D12" s="498">
        <v>130397</v>
      </c>
      <c r="E12" s="498">
        <v>2036</v>
      </c>
      <c r="F12" s="497">
        <f t="shared" si="0"/>
        <v>721</v>
      </c>
      <c r="G12" s="226" t="s">
        <v>932</v>
      </c>
    </row>
    <row r="13" spans="1:7" s="206" customFormat="1" ht="15">
      <c r="A13" s="18">
        <v>5</v>
      </c>
      <c r="B13" s="342" t="s">
        <v>866</v>
      </c>
      <c r="C13" s="498">
        <f>'enrolment vs availed_PY'!G15+'enrolment vs availed_UPY'!G15</f>
        <v>116856</v>
      </c>
      <c r="D13" s="498">
        <v>113456</v>
      </c>
      <c r="E13" s="498">
        <v>1812</v>
      </c>
      <c r="F13" s="497">
        <f t="shared" si="0"/>
        <v>1588</v>
      </c>
      <c r="G13" s="226" t="s">
        <v>932</v>
      </c>
    </row>
    <row r="14" spans="1:7" s="206" customFormat="1" ht="15">
      <c r="A14" s="18">
        <v>6</v>
      </c>
      <c r="B14" s="342" t="s">
        <v>867</v>
      </c>
      <c r="C14" s="498">
        <f>'enrolment vs availed_PY'!G16+'enrolment vs availed_UPY'!G16</f>
        <v>77687</v>
      </c>
      <c r="D14" s="498">
        <v>73568</v>
      </c>
      <c r="E14" s="498">
        <v>2671</v>
      </c>
      <c r="F14" s="497">
        <f t="shared" si="0"/>
        <v>1448</v>
      </c>
      <c r="G14" s="226" t="s">
        <v>932</v>
      </c>
    </row>
    <row r="15" spans="1:7" ht="15">
      <c r="A15" s="18">
        <v>7</v>
      </c>
      <c r="B15" s="342" t="s">
        <v>868</v>
      </c>
      <c r="C15" s="498">
        <f>'enrolment vs availed_PY'!G17+'enrolment vs availed_UPY'!G17</f>
        <v>180800</v>
      </c>
      <c r="D15" s="462">
        <v>177633</v>
      </c>
      <c r="E15" s="462">
        <v>1731</v>
      </c>
      <c r="F15" s="497">
        <f t="shared" si="0"/>
        <v>1436</v>
      </c>
      <c r="G15" s="226" t="s">
        <v>932</v>
      </c>
    </row>
    <row r="16" spans="1:7" ht="15">
      <c r="A16" s="18">
        <v>8</v>
      </c>
      <c r="B16" s="342" t="s">
        <v>869</v>
      </c>
      <c r="C16" s="498">
        <f>'enrolment vs availed_PY'!G18+'enrolment vs availed_UPY'!G18</f>
        <v>217192</v>
      </c>
      <c r="D16" s="462">
        <v>215064</v>
      </c>
      <c r="E16" s="462">
        <v>1088</v>
      </c>
      <c r="F16" s="497">
        <f t="shared" si="0"/>
        <v>1040</v>
      </c>
      <c r="G16" s="226" t="s">
        <v>932</v>
      </c>
    </row>
    <row r="17" spans="1:7" ht="15">
      <c r="A17" s="18">
        <v>9</v>
      </c>
      <c r="B17" s="342" t="s">
        <v>870</v>
      </c>
      <c r="C17" s="498">
        <f>'enrolment vs availed_PY'!G19+'enrolment vs availed_UPY'!G19</f>
        <v>255445</v>
      </c>
      <c r="D17" s="462">
        <v>246445</v>
      </c>
      <c r="E17" s="462">
        <v>6983</v>
      </c>
      <c r="F17" s="497">
        <f t="shared" si="0"/>
        <v>2017</v>
      </c>
      <c r="G17" s="226" t="s">
        <v>932</v>
      </c>
    </row>
    <row r="18" spans="1:7" ht="15">
      <c r="A18" s="18">
        <v>10</v>
      </c>
      <c r="B18" s="342" t="s">
        <v>871</v>
      </c>
      <c r="C18" s="498">
        <f>'enrolment vs availed_PY'!G20+'enrolment vs availed_UPY'!G20</f>
        <v>530361</v>
      </c>
      <c r="D18" s="462">
        <v>508347</v>
      </c>
      <c r="E18" s="462">
        <v>16213</v>
      </c>
      <c r="F18" s="497">
        <f t="shared" si="0"/>
        <v>5801</v>
      </c>
      <c r="G18" s="226" t="s">
        <v>932</v>
      </c>
    </row>
    <row r="19" spans="1:7" ht="15">
      <c r="A19" s="18">
        <v>11</v>
      </c>
      <c r="B19" s="342" t="s">
        <v>872</v>
      </c>
      <c r="C19" s="498">
        <f>'enrolment vs availed_PY'!G21+'enrolment vs availed_UPY'!G21</f>
        <v>267216</v>
      </c>
      <c r="D19" s="462">
        <v>263741</v>
      </c>
      <c r="E19" s="462">
        <v>1747</v>
      </c>
      <c r="F19" s="497">
        <f t="shared" si="0"/>
        <v>1728</v>
      </c>
      <c r="G19" s="226" t="s">
        <v>932</v>
      </c>
    </row>
    <row r="20" spans="1:7" ht="15">
      <c r="A20" s="18">
        <v>12</v>
      </c>
      <c r="B20" s="342" t="s">
        <v>873</v>
      </c>
      <c r="C20" s="498">
        <f>'enrolment vs availed_PY'!G22+'enrolment vs availed_UPY'!G22</f>
        <v>90237</v>
      </c>
      <c r="D20" s="462">
        <v>88046</v>
      </c>
      <c r="E20" s="462">
        <v>1021</v>
      </c>
      <c r="F20" s="497">
        <f t="shared" si="0"/>
        <v>1170</v>
      </c>
      <c r="G20" s="226" t="s">
        <v>932</v>
      </c>
    </row>
    <row r="21" spans="1:7" ht="15">
      <c r="A21" s="18">
        <v>13</v>
      </c>
      <c r="B21" s="342" t="s">
        <v>874</v>
      </c>
      <c r="C21" s="498">
        <f>'enrolment vs availed_PY'!G23+'enrolment vs availed_UPY'!G23</f>
        <v>204089</v>
      </c>
      <c r="D21" s="462">
        <v>199666</v>
      </c>
      <c r="E21" s="462">
        <v>1653</v>
      </c>
      <c r="F21" s="497">
        <f t="shared" si="0"/>
        <v>2770</v>
      </c>
      <c r="G21" s="226" t="s">
        <v>932</v>
      </c>
    </row>
    <row r="22" spans="1:7" ht="15">
      <c r="A22" s="18">
        <v>14</v>
      </c>
      <c r="B22" s="342" t="s">
        <v>875</v>
      </c>
      <c r="C22" s="498">
        <f>'enrolment vs availed_PY'!G24+'enrolment vs availed_UPY'!G24</f>
        <v>119950</v>
      </c>
      <c r="D22" s="462">
        <v>113950</v>
      </c>
      <c r="E22" s="462">
        <v>3853</v>
      </c>
      <c r="F22" s="497">
        <f t="shared" si="0"/>
        <v>2147</v>
      </c>
      <c r="G22" s="226" t="s">
        <v>932</v>
      </c>
    </row>
    <row r="23" spans="1:7" ht="15">
      <c r="A23" s="573" t="s">
        <v>882</v>
      </c>
      <c r="B23" s="573"/>
      <c r="C23" s="336">
        <f>SUM(C9:C22)</f>
        <v>2649196</v>
      </c>
      <c r="D23" s="28">
        <f>SUM(D9:D22)</f>
        <v>2569096</v>
      </c>
      <c r="E23" s="28">
        <f>SUM(E9:E22)</f>
        <v>44649</v>
      </c>
      <c r="F23" s="336">
        <f>SUM(F9:F22)</f>
        <v>35451</v>
      </c>
      <c r="G23" s="226" t="s">
        <v>932</v>
      </c>
    </row>
    <row r="26" spans="1:9" ht="15" customHeight="1">
      <c r="A26" s="315"/>
      <c r="B26" s="315"/>
      <c r="C26" s="315"/>
      <c r="E26" s="686" t="s">
        <v>973</v>
      </c>
      <c r="F26" s="686"/>
      <c r="G26" s="316"/>
      <c r="H26" s="316"/>
      <c r="I26" s="316"/>
    </row>
    <row r="27" spans="1:9" ht="15" customHeight="1">
      <c r="A27" s="315"/>
      <c r="B27" s="315"/>
      <c r="C27" s="315"/>
      <c r="E27" s="686" t="s">
        <v>13</v>
      </c>
      <c r="F27" s="686"/>
      <c r="G27" s="316"/>
      <c r="H27" s="316"/>
      <c r="I27" s="316"/>
    </row>
    <row r="28" spans="1:9" ht="15" customHeight="1">
      <c r="A28" s="315"/>
      <c r="B28" s="315"/>
      <c r="C28" s="315"/>
      <c r="E28" s="686" t="s">
        <v>957</v>
      </c>
      <c r="F28" s="686"/>
      <c r="G28" s="316"/>
      <c r="H28" s="316"/>
      <c r="I28" s="316"/>
    </row>
    <row r="29" spans="1:9" ht="12.75">
      <c r="A29" s="315" t="s">
        <v>935</v>
      </c>
      <c r="C29" s="315"/>
      <c r="E29" s="315"/>
      <c r="F29" s="317" t="s">
        <v>83</v>
      </c>
      <c r="G29" s="318"/>
      <c r="H29" s="315"/>
      <c r="I29" s="315"/>
    </row>
    <row r="30" spans="1:13" ht="12.75">
      <c r="A30" s="315"/>
      <c r="B30" s="315"/>
      <c r="C30" s="315"/>
      <c r="E30" s="315"/>
      <c r="F30" s="315"/>
      <c r="G30" s="315"/>
      <c r="H30" s="315"/>
      <c r="I30" s="315"/>
      <c r="J30" s="315"/>
      <c r="K30" s="315"/>
      <c r="L30" s="315"/>
      <c r="M30" s="315"/>
    </row>
    <row r="31" ht="12.75">
      <c r="C31" s="499"/>
    </row>
    <row r="32" ht="12.75">
      <c r="C32" s="499"/>
    </row>
    <row r="33" ht="12.75">
      <c r="C33" s="499"/>
    </row>
    <row r="34" ht="12.75">
      <c r="C34" s="499"/>
    </row>
    <row r="35" ht="12.75">
      <c r="C35" s="499"/>
    </row>
    <row r="36" ht="12.75">
      <c r="C36" s="499"/>
    </row>
    <row r="37" ht="12.75">
      <c r="C37" s="499"/>
    </row>
  </sheetData>
  <sheetProtection/>
  <mergeCells count="7">
    <mergeCell ref="E28:F28"/>
    <mergeCell ref="A1:E1"/>
    <mergeCell ref="A2:F2"/>
    <mergeCell ref="A4:F4"/>
    <mergeCell ref="E26:F26"/>
    <mergeCell ref="E27:F27"/>
    <mergeCell ref="A23:B2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R38"/>
  <sheetViews>
    <sheetView zoomScaleSheetLayoutView="90" zoomScalePageLayoutView="0" workbookViewId="0" topLeftCell="A1">
      <selection activeCell="H19" sqref="H19"/>
    </sheetView>
  </sheetViews>
  <sheetFormatPr defaultColWidth="8.8515625" defaultRowHeight="12.75"/>
  <cols>
    <col min="1" max="1" width="7.421875" style="16" customWidth="1"/>
    <col min="2" max="2" width="21.8515625" style="16" customWidth="1"/>
    <col min="3" max="3" width="11.00390625" style="16" customWidth="1"/>
    <col min="4" max="4" width="10.00390625" style="16" customWidth="1"/>
    <col min="5" max="5" width="13.140625" style="16" customWidth="1"/>
    <col min="6" max="6" width="15.140625" style="16" customWidth="1"/>
    <col min="7" max="7" width="13.28125" style="16" customWidth="1"/>
    <col min="8" max="8" width="14.7109375" style="16" customWidth="1"/>
    <col min="9" max="9" width="16.7109375" style="16" customWidth="1"/>
    <col min="10" max="10" width="19.28125" style="16" customWidth="1"/>
    <col min="11" max="16384" width="8.8515625" style="16" customWidth="1"/>
  </cols>
  <sheetData>
    <row r="1" spans="5:10" ht="12.75">
      <c r="E1" s="602"/>
      <c r="F1" s="602"/>
      <c r="G1" s="602"/>
      <c r="H1" s="602"/>
      <c r="I1" s="602"/>
      <c r="J1" s="138" t="s">
        <v>61</v>
      </c>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4.25" customHeight="1"/>
    <row r="5" spans="1:10" ht="31.5" customHeight="1">
      <c r="A5" s="679" t="s">
        <v>664</v>
      </c>
      <c r="B5" s="679"/>
      <c r="C5" s="679"/>
      <c r="D5" s="679"/>
      <c r="E5" s="679"/>
      <c r="F5" s="679"/>
      <c r="G5" s="679"/>
      <c r="H5" s="679"/>
      <c r="I5" s="679"/>
      <c r="J5" s="679"/>
    </row>
    <row r="6" spans="1:10" ht="13.5" customHeight="1">
      <c r="A6" s="1"/>
      <c r="B6" s="1"/>
      <c r="C6" s="1"/>
      <c r="D6" s="1"/>
      <c r="E6" s="1"/>
      <c r="F6" s="1"/>
      <c r="G6" s="1"/>
      <c r="H6" s="1"/>
      <c r="I6" s="1"/>
      <c r="J6" s="1"/>
    </row>
    <row r="7" ht="0.75" customHeight="1"/>
    <row r="8" spans="1:12" ht="12.75">
      <c r="A8" s="595" t="s">
        <v>931</v>
      </c>
      <c r="B8" s="595"/>
      <c r="C8" s="30"/>
      <c r="H8" s="669" t="s">
        <v>822</v>
      </c>
      <c r="I8" s="669"/>
      <c r="J8" s="669"/>
      <c r="K8" s="101"/>
      <c r="L8" s="101"/>
    </row>
    <row r="9" spans="1:18" ht="12.75">
      <c r="A9" s="581" t="s">
        <v>2</v>
      </c>
      <c r="B9" s="581" t="s">
        <v>3</v>
      </c>
      <c r="C9" s="574" t="s">
        <v>665</v>
      </c>
      <c r="D9" s="576"/>
      <c r="E9" s="576"/>
      <c r="F9" s="575"/>
      <c r="G9" s="574" t="s">
        <v>102</v>
      </c>
      <c r="H9" s="576"/>
      <c r="I9" s="576"/>
      <c r="J9" s="575"/>
      <c r="Q9" s="19"/>
      <c r="R9" s="21"/>
    </row>
    <row r="10" spans="1:10" ht="50.25" customHeight="1">
      <c r="A10" s="581"/>
      <c r="B10" s="581"/>
      <c r="C10" s="5" t="s">
        <v>184</v>
      </c>
      <c r="D10" s="5" t="s">
        <v>15</v>
      </c>
      <c r="E10" s="7" t="s">
        <v>838</v>
      </c>
      <c r="F10" s="7" t="s">
        <v>202</v>
      </c>
      <c r="G10" s="5" t="s">
        <v>184</v>
      </c>
      <c r="H10" s="25" t="s">
        <v>16</v>
      </c>
      <c r="I10" s="105" t="s">
        <v>112</v>
      </c>
      <c r="J10" s="5" t="s">
        <v>203</v>
      </c>
    </row>
    <row r="11" spans="1:10" ht="12.75">
      <c r="A11" s="5">
        <v>1</v>
      </c>
      <c r="B11" s="5">
        <v>2</v>
      </c>
      <c r="C11" s="5">
        <v>3</v>
      </c>
      <c r="D11" s="5">
        <v>4</v>
      </c>
      <c r="E11" s="5">
        <v>5</v>
      </c>
      <c r="F11" s="7">
        <v>6</v>
      </c>
      <c r="G11" s="5">
        <v>7</v>
      </c>
      <c r="H11" s="102">
        <v>8</v>
      </c>
      <c r="I11" s="5">
        <v>9</v>
      </c>
      <c r="J11" s="5">
        <v>10</v>
      </c>
    </row>
    <row r="12" spans="1:10" ht="12.75">
      <c r="A12" s="344">
        <v>1</v>
      </c>
      <c r="B12" s="348" t="s">
        <v>862</v>
      </c>
      <c r="C12" s="345">
        <v>502</v>
      </c>
      <c r="D12" s="349">
        <v>125324</v>
      </c>
      <c r="E12" s="345">
        <v>200</v>
      </c>
      <c r="F12" s="347">
        <v>25064800</v>
      </c>
      <c r="G12" s="345">
        <v>494</v>
      </c>
      <c r="H12" s="19">
        <v>24943400</v>
      </c>
      <c r="I12" s="346">
        <v>200</v>
      </c>
      <c r="J12" s="346">
        <v>124717</v>
      </c>
    </row>
    <row r="13" spans="1:10" ht="12.75">
      <c r="A13" s="344">
        <v>2</v>
      </c>
      <c r="B13" s="348" t="s">
        <v>863</v>
      </c>
      <c r="C13" s="345">
        <v>463</v>
      </c>
      <c r="D13" s="349">
        <v>103226</v>
      </c>
      <c r="E13" s="345">
        <v>200</v>
      </c>
      <c r="F13" s="347">
        <v>20645200</v>
      </c>
      <c r="G13" s="345">
        <v>460</v>
      </c>
      <c r="H13" s="19">
        <v>21183200</v>
      </c>
      <c r="I13" s="346">
        <v>200</v>
      </c>
      <c r="J13" s="346">
        <v>105916</v>
      </c>
    </row>
    <row r="14" spans="1:10" ht="12.75">
      <c r="A14" s="344">
        <v>3</v>
      </c>
      <c r="B14" s="348" t="s">
        <v>864</v>
      </c>
      <c r="C14" s="345">
        <v>400</v>
      </c>
      <c r="D14" s="349">
        <v>31583</v>
      </c>
      <c r="E14" s="345">
        <v>200</v>
      </c>
      <c r="F14" s="347">
        <v>6316600</v>
      </c>
      <c r="G14" s="345">
        <v>398</v>
      </c>
      <c r="H14" s="19">
        <v>6225600</v>
      </c>
      <c r="I14" s="346">
        <v>200</v>
      </c>
      <c r="J14" s="346">
        <v>31128</v>
      </c>
    </row>
    <row r="15" spans="1:10" ht="12.75">
      <c r="A15" s="344">
        <v>4</v>
      </c>
      <c r="B15" s="348" t="s">
        <v>865</v>
      </c>
      <c r="C15" s="345">
        <v>390</v>
      </c>
      <c r="D15" s="349">
        <v>71317</v>
      </c>
      <c r="E15" s="345">
        <v>200</v>
      </c>
      <c r="F15" s="347">
        <v>14263400</v>
      </c>
      <c r="G15" s="345">
        <v>388</v>
      </c>
      <c r="H15" s="19">
        <v>14347200</v>
      </c>
      <c r="I15" s="346">
        <v>200</v>
      </c>
      <c r="J15" s="346">
        <v>71736</v>
      </c>
    </row>
    <row r="16" spans="1:10" ht="12.75">
      <c r="A16" s="344">
        <v>5</v>
      </c>
      <c r="B16" s="348" t="s">
        <v>866</v>
      </c>
      <c r="C16" s="345">
        <v>437</v>
      </c>
      <c r="D16" s="349">
        <v>67512</v>
      </c>
      <c r="E16" s="345">
        <v>200</v>
      </c>
      <c r="F16" s="347">
        <v>13502400</v>
      </c>
      <c r="G16" s="345">
        <v>434</v>
      </c>
      <c r="H16" s="19">
        <v>12923200</v>
      </c>
      <c r="I16" s="346">
        <v>200</v>
      </c>
      <c r="J16" s="346">
        <v>64616</v>
      </c>
    </row>
    <row r="17" spans="1:10" ht="12.75">
      <c r="A17" s="344">
        <v>6</v>
      </c>
      <c r="B17" s="348" t="s">
        <v>867</v>
      </c>
      <c r="C17" s="345">
        <v>300</v>
      </c>
      <c r="D17" s="349">
        <v>46548</v>
      </c>
      <c r="E17" s="345">
        <v>200</v>
      </c>
      <c r="F17" s="347">
        <v>9309600</v>
      </c>
      <c r="G17" s="345">
        <v>292</v>
      </c>
      <c r="H17" s="19">
        <v>8510000</v>
      </c>
      <c r="I17" s="346">
        <v>200</v>
      </c>
      <c r="J17" s="346">
        <v>42550</v>
      </c>
    </row>
    <row r="18" spans="1:10" ht="12.75">
      <c r="A18" s="344">
        <v>7</v>
      </c>
      <c r="B18" s="348" t="s">
        <v>868</v>
      </c>
      <c r="C18" s="345">
        <v>456</v>
      </c>
      <c r="D18" s="349">
        <v>108409</v>
      </c>
      <c r="E18" s="345">
        <v>200</v>
      </c>
      <c r="F18" s="347">
        <v>21681800</v>
      </c>
      <c r="G18" s="345">
        <v>451</v>
      </c>
      <c r="H18" s="19">
        <v>20597400</v>
      </c>
      <c r="I18" s="346">
        <v>200</v>
      </c>
      <c r="J18" s="346">
        <v>102987</v>
      </c>
    </row>
    <row r="19" spans="1:10" ht="12.75">
      <c r="A19" s="344">
        <v>8</v>
      </c>
      <c r="B19" s="348" t="s">
        <v>869</v>
      </c>
      <c r="C19" s="345">
        <v>492</v>
      </c>
      <c r="D19" s="349">
        <v>134429</v>
      </c>
      <c r="E19" s="345">
        <v>200</v>
      </c>
      <c r="F19" s="347">
        <v>26885800</v>
      </c>
      <c r="G19" s="345">
        <v>490</v>
      </c>
      <c r="H19" s="19">
        <v>25561000</v>
      </c>
      <c r="I19" s="346">
        <v>200</v>
      </c>
      <c r="J19" s="346">
        <v>127805</v>
      </c>
    </row>
    <row r="20" spans="1:10" ht="12.75">
      <c r="A20" s="344">
        <v>9</v>
      </c>
      <c r="B20" s="348" t="s">
        <v>870</v>
      </c>
      <c r="C20" s="345">
        <v>576</v>
      </c>
      <c r="D20" s="349">
        <v>150804</v>
      </c>
      <c r="E20" s="345">
        <v>200</v>
      </c>
      <c r="F20" s="347">
        <v>30160800</v>
      </c>
      <c r="G20" s="345">
        <v>571</v>
      </c>
      <c r="H20" s="19">
        <v>30613400</v>
      </c>
      <c r="I20" s="346">
        <v>200</v>
      </c>
      <c r="J20" s="346">
        <v>153067</v>
      </c>
    </row>
    <row r="21" spans="1:10" ht="12.75">
      <c r="A21" s="344">
        <v>10</v>
      </c>
      <c r="B21" s="348" t="s">
        <v>871</v>
      </c>
      <c r="C21" s="345">
        <v>884</v>
      </c>
      <c r="D21" s="349">
        <v>325767</v>
      </c>
      <c r="E21" s="345">
        <v>200</v>
      </c>
      <c r="F21" s="347">
        <v>65153400</v>
      </c>
      <c r="G21" s="345">
        <v>885</v>
      </c>
      <c r="H21" s="19">
        <v>64100600</v>
      </c>
      <c r="I21" s="346">
        <v>200</v>
      </c>
      <c r="J21" s="346">
        <v>320503</v>
      </c>
    </row>
    <row r="22" spans="1:10" ht="12.75">
      <c r="A22" s="344">
        <v>11</v>
      </c>
      <c r="B22" s="348" t="s">
        <v>872</v>
      </c>
      <c r="C22" s="345">
        <v>728</v>
      </c>
      <c r="D22" s="349">
        <v>164502</v>
      </c>
      <c r="E22" s="345">
        <v>200</v>
      </c>
      <c r="F22" s="347">
        <v>32900400</v>
      </c>
      <c r="G22" s="345">
        <v>727</v>
      </c>
      <c r="H22" s="19">
        <v>29708200</v>
      </c>
      <c r="I22" s="346">
        <v>200</v>
      </c>
      <c r="J22" s="346">
        <v>148541</v>
      </c>
    </row>
    <row r="23" spans="1:10" ht="12.75">
      <c r="A23" s="344">
        <v>12</v>
      </c>
      <c r="B23" s="348" t="s">
        <v>873</v>
      </c>
      <c r="C23" s="345">
        <v>172</v>
      </c>
      <c r="D23" s="349">
        <v>51868</v>
      </c>
      <c r="E23" s="345">
        <v>200</v>
      </c>
      <c r="F23" s="347">
        <v>10373600</v>
      </c>
      <c r="G23" s="345">
        <v>168</v>
      </c>
      <c r="H23" s="19">
        <v>10167800</v>
      </c>
      <c r="I23" s="346">
        <v>200</v>
      </c>
      <c r="J23" s="346">
        <v>50839</v>
      </c>
    </row>
    <row r="24" spans="1:10" ht="12.75">
      <c r="A24" s="344">
        <v>13</v>
      </c>
      <c r="B24" s="348" t="s">
        <v>874</v>
      </c>
      <c r="C24" s="345">
        <v>735</v>
      </c>
      <c r="D24" s="349">
        <v>129357</v>
      </c>
      <c r="E24" s="345">
        <v>200</v>
      </c>
      <c r="F24" s="347">
        <v>25871400</v>
      </c>
      <c r="G24" s="345">
        <v>738</v>
      </c>
      <c r="H24" s="19">
        <v>23556400</v>
      </c>
      <c r="I24" s="346">
        <v>200</v>
      </c>
      <c r="J24" s="346">
        <v>117782</v>
      </c>
    </row>
    <row r="25" spans="1:10" ht="12.75">
      <c r="A25" s="344">
        <v>14</v>
      </c>
      <c r="B25" s="348" t="s">
        <v>875</v>
      </c>
      <c r="C25" s="345">
        <v>308</v>
      </c>
      <c r="D25" s="349">
        <v>73588</v>
      </c>
      <c r="E25" s="345">
        <v>200</v>
      </c>
      <c r="F25" s="347">
        <v>14717600</v>
      </c>
      <c r="G25" s="345">
        <v>308</v>
      </c>
      <c r="H25" s="19">
        <v>13508400</v>
      </c>
      <c r="I25" s="346">
        <v>200</v>
      </c>
      <c r="J25" s="346">
        <v>67542</v>
      </c>
    </row>
    <row r="26" spans="1:10" ht="12.75">
      <c r="A26" s="687" t="s">
        <v>17</v>
      </c>
      <c r="B26" s="688"/>
      <c r="C26" s="345">
        <v>6843</v>
      </c>
      <c r="D26" s="349">
        <v>1584234</v>
      </c>
      <c r="E26" s="349">
        <v>200</v>
      </c>
      <c r="F26" s="349">
        <v>316846800</v>
      </c>
      <c r="G26" s="345">
        <v>6804</v>
      </c>
      <c r="H26" s="345">
        <v>305945800</v>
      </c>
      <c r="I26" s="346">
        <v>200</v>
      </c>
      <c r="J26" s="345">
        <v>1529729</v>
      </c>
    </row>
    <row r="27" spans="1:10" ht="12.75">
      <c r="A27" s="12"/>
      <c r="B27" s="29"/>
      <c r="C27" s="29"/>
      <c r="D27" s="21"/>
      <c r="E27" s="21"/>
      <c r="F27" s="21"/>
      <c r="G27" s="21"/>
      <c r="H27" s="21"/>
      <c r="I27" s="21"/>
      <c r="J27" s="21"/>
    </row>
    <row r="28" spans="1:10" ht="12.75">
      <c r="A28" s="12"/>
      <c r="B28" s="29"/>
      <c r="C28" s="29"/>
      <c r="D28" s="21"/>
      <c r="E28" s="21"/>
      <c r="F28" s="21"/>
      <c r="G28" s="21"/>
      <c r="H28" s="21"/>
      <c r="I28" s="21"/>
      <c r="J28" s="21"/>
    </row>
    <row r="29" spans="1:10" ht="12.75">
      <c r="A29" s="12"/>
      <c r="B29" s="29"/>
      <c r="C29" s="29"/>
      <c r="D29" s="21"/>
      <c r="E29" s="21"/>
      <c r="F29" s="21"/>
      <c r="G29" s="21"/>
      <c r="H29" s="21"/>
      <c r="I29" s="21"/>
      <c r="J29" s="21"/>
    </row>
    <row r="30" spans="1:10" ht="15.75" customHeight="1">
      <c r="A30" s="15" t="s">
        <v>935</v>
      </c>
      <c r="B30" s="15"/>
      <c r="C30" s="15"/>
      <c r="D30" s="15"/>
      <c r="E30" s="15"/>
      <c r="F30" s="15"/>
      <c r="G30" s="15"/>
      <c r="I30" s="620" t="s">
        <v>973</v>
      </c>
      <c r="J30" s="620"/>
    </row>
    <row r="31" spans="2:11" ht="12.75" customHeight="1">
      <c r="B31" s="622" t="s">
        <v>13</v>
      </c>
      <c r="C31" s="622"/>
      <c r="D31" s="622"/>
      <c r="E31" s="622"/>
      <c r="F31" s="622"/>
      <c r="G31" s="622"/>
      <c r="H31" s="622"/>
      <c r="I31" s="622"/>
      <c r="J31" s="622"/>
      <c r="K31" s="622"/>
    </row>
    <row r="32" spans="1:10" ht="12.75" customHeight="1">
      <c r="A32" s="622" t="s">
        <v>963</v>
      </c>
      <c r="B32" s="622"/>
      <c r="C32" s="622"/>
      <c r="D32" s="622"/>
      <c r="E32" s="622"/>
      <c r="F32" s="622"/>
      <c r="G32" s="622"/>
      <c r="H32" s="622"/>
      <c r="I32" s="622"/>
      <c r="J32" s="622"/>
    </row>
    <row r="33" spans="1:10" ht="12.75">
      <c r="A33" s="15"/>
      <c r="B33" s="15"/>
      <c r="C33" s="15"/>
      <c r="E33" s="15"/>
      <c r="H33" s="595" t="s">
        <v>83</v>
      </c>
      <c r="I33" s="595"/>
      <c r="J33" s="595"/>
    </row>
    <row r="36" spans="1:10" ht="12.75">
      <c r="A36" s="689"/>
      <c r="B36" s="689"/>
      <c r="C36" s="689"/>
      <c r="D36" s="689"/>
      <c r="E36" s="689"/>
      <c r="F36" s="689"/>
      <c r="G36" s="689"/>
      <c r="H36" s="689"/>
      <c r="I36" s="689"/>
      <c r="J36" s="689"/>
    </row>
    <row r="38" spans="1:10" ht="12.75">
      <c r="A38" s="689"/>
      <c r="B38" s="689"/>
      <c r="C38" s="689"/>
      <c r="D38" s="689"/>
      <c r="E38" s="689"/>
      <c r="F38" s="689"/>
      <c r="G38" s="689"/>
      <c r="H38" s="689"/>
      <c r="I38" s="689"/>
      <c r="J38" s="689"/>
    </row>
  </sheetData>
  <sheetProtection/>
  <mergeCells count="17">
    <mergeCell ref="A26:B26"/>
    <mergeCell ref="I30:J30"/>
    <mergeCell ref="H33:J33"/>
    <mergeCell ref="A38:J38"/>
    <mergeCell ref="A36:J36"/>
    <mergeCell ref="A32:J32"/>
    <mergeCell ref="B31:K31"/>
    <mergeCell ref="E1:I1"/>
    <mergeCell ref="A2:J2"/>
    <mergeCell ref="A3:J3"/>
    <mergeCell ref="G9:J9"/>
    <mergeCell ref="C9:F9"/>
    <mergeCell ref="H8:J8"/>
    <mergeCell ref="A5:J5"/>
    <mergeCell ref="A9:A10"/>
    <mergeCell ref="B9:B10"/>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M39"/>
  <sheetViews>
    <sheetView zoomScaleSheetLayoutView="90" zoomScalePageLayoutView="0" workbookViewId="0" topLeftCell="A1">
      <selection activeCell="C17" sqref="C17"/>
    </sheetView>
  </sheetViews>
  <sheetFormatPr defaultColWidth="8.8515625" defaultRowHeight="12.75"/>
  <cols>
    <col min="1" max="1" width="7.421875" style="16" customWidth="1"/>
    <col min="2" max="2" width="17.14062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8.8515625" style="16" customWidth="1"/>
  </cols>
  <sheetData>
    <row r="1" spans="5:10" ht="12.75">
      <c r="E1" s="602"/>
      <c r="F1" s="602"/>
      <c r="G1" s="602"/>
      <c r="H1" s="602"/>
      <c r="I1" s="602"/>
      <c r="J1" s="138" t="s">
        <v>372</v>
      </c>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4.25" customHeight="1"/>
    <row r="5" spans="1:10" ht="15.75">
      <c r="A5" s="679" t="s">
        <v>696</v>
      </c>
      <c r="B5" s="679"/>
      <c r="C5" s="679"/>
      <c r="D5" s="679"/>
      <c r="E5" s="679"/>
      <c r="F5" s="679"/>
      <c r="G5" s="679"/>
      <c r="H5" s="679"/>
      <c r="I5" s="679"/>
      <c r="J5" s="679"/>
    </row>
    <row r="6" spans="1:10" ht="13.5" customHeight="1">
      <c r="A6" s="1"/>
      <c r="B6" s="1"/>
      <c r="C6" s="1"/>
      <c r="D6" s="1"/>
      <c r="E6" s="1"/>
      <c r="F6" s="1"/>
      <c r="G6" s="1"/>
      <c r="H6" s="1"/>
      <c r="I6" s="1"/>
      <c r="J6" s="1"/>
    </row>
    <row r="7" ht="0.75" customHeight="1"/>
    <row r="8" spans="1:10" ht="12.75">
      <c r="A8" s="595" t="s">
        <v>931</v>
      </c>
      <c r="B8" s="595"/>
      <c r="C8" s="30"/>
      <c r="H8" s="669" t="s">
        <v>822</v>
      </c>
      <c r="I8" s="669"/>
      <c r="J8" s="669"/>
    </row>
    <row r="9" spans="1:13" ht="12.75">
      <c r="A9" s="581" t="s">
        <v>2</v>
      </c>
      <c r="B9" s="581" t="s">
        <v>3</v>
      </c>
      <c r="C9" s="574" t="s">
        <v>665</v>
      </c>
      <c r="D9" s="576"/>
      <c r="E9" s="576"/>
      <c r="F9" s="575"/>
      <c r="G9" s="574" t="s">
        <v>102</v>
      </c>
      <c r="H9" s="576"/>
      <c r="I9" s="576"/>
      <c r="J9" s="575"/>
      <c r="L9" s="19"/>
      <c r="M9" s="21"/>
    </row>
    <row r="10" spans="1:10" ht="51">
      <c r="A10" s="581"/>
      <c r="B10" s="581"/>
      <c r="C10" s="5" t="s">
        <v>184</v>
      </c>
      <c r="D10" s="5" t="s">
        <v>15</v>
      </c>
      <c r="E10" s="270" t="s">
        <v>838</v>
      </c>
      <c r="F10" s="7" t="s">
        <v>202</v>
      </c>
      <c r="G10" s="5" t="s">
        <v>184</v>
      </c>
      <c r="H10" s="25" t="s">
        <v>16</v>
      </c>
      <c r="I10" s="105" t="s">
        <v>112</v>
      </c>
      <c r="J10" s="5" t="s">
        <v>203</v>
      </c>
    </row>
    <row r="11" spans="1:10" ht="12.75">
      <c r="A11" s="5">
        <v>1</v>
      </c>
      <c r="B11" s="5">
        <v>2</v>
      </c>
      <c r="C11" s="5">
        <v>3</v>
      </c>
      <c r="D11" s="5">
        <v>4</v>
      </c>
      <c r="E11" s="5">
        <v>5</v>
      </c>
      <c r="F11" s="7">
        <v>6</v>
      </c>
      <c r="G11" s="5">
        <v>7</v>
      </c>
      <c r="H11" s="102">
        <v>8</v>
      </c>
      <c r="I11" s="5">
        <v>9</v>
      </c>
      <c r="J11" s="5">
        <v>10</v>
      </c>
    </row>
    <row r="12" spans="1:10" ht="12.75">
      <c r="A12" s="351">
        <v>1</v>
      </c>
      <c r="B12" s="356" t="s">
        <v>862</v>
      </c>
      <c r="C12" s="352">
        <v>431</v>
      </c>
      <c r="D12" s="358">
        <v>80556</v>
      </c>
      <c r="E12" s="352">
        <v>220</v>
      </c>
      <c r="F12" s="355">
        <v>17722320</v>
      </c>
      <c r="G12" s="352">
        <v>431</v>
      </c>
      <c r="H12" s="353">
        <v>15429400</v>
      </c>
      <c r="I12" s="353">
        <v>206</v>
      </c>
      <c r="J12" s="353">
        <v>74900</v>
      </c>
    </row>
    <row r="13" spans="1:10" ht="12.75">
      <c r="A13" s="351">
        <v>2</v>
      </c>
      <c r="B13" s="356" t="s">
        <v>863</v>
      </c>
      <c r="C13" s="352">
        <v>421</v>
      </c>
      <c r="D13" s="358">
        <v>76439</v>
      </c>
      <c r="E13" s="352">
        <v>220</v>
      </c>
      <c r="F13" s="355">
        <v>16816580</v>
      </c>
      <c r="G13" s="352">
        <v>423</v>
      </c>
      <c r="H13" s="353">
        <v>15288290</v>
      </c>
      <c r="I13" s="353">
        <v>206</v>
      </c>
      <c r="J13" s="353">
        <v>74215</v>
      </c>
    </row>
    <row r="14" spans="1:10" ht="12.75">
      <c r="A14" s="351">
        <v>3</v>
      </c>
      <c r="B14" s="356" t="s">
        <v>864</v>
      </c>
      <c r="C14" s="352">
        <v>293</v>
      </c>
      <c r="D14" s="358">
        <v>24965</v>
      </c>
      <c r="E14" s="352">
        <v>220</v>
      </c>
      <c r="F14" s="355">
        <v>5492300</v>
      </c>
      <c r="G14" s="352">
        <v>293</v>
      </c>
      <c r="H14" s="353">
        <v>5103238</v>
      </c>
      <c r="I14" s="353">
        <v>206</v>
      </c>
      <c r="J14" s="353">
        <v>24773</v>
      </c>
    </row>
    <row r="15" spans="1:10" ht="12.75">
      <c r="A15" s="351">
        <v>4</v>
      </c>
      <c r="B15" s="356" t="s">
        <v>865</v>
      </c>
      <c r="C15" s="352">
        <v>352</v>
      </c>
      <c r="D15" s="358">
        <v>56358</v>
      </c>
      <c r="E15" s="352">
        <v>220</v>
      </c>
      <c r="F15" s="355">
        <v>12398760</v>
      </c>
      <c r="G15" s="352">
        <v>353</v>
      </c>
      <c r="H15" s="353">
        <v>11674638</v>
      </c>
      <c r="I15" s="353">
        <v>206</v>
      </c>
      <c r="J15" s="353">
        <v>56673</v>
      </c>
    </row>
    <row r="16" spans="1:10" ht="12.75">
      <c r="A16" s="351">
        <v>5</v>
      </c>
      <c r="B16" s="356" t="s">
        <v>866</v>
      </c>
      <c r="C16" s="352">
        <v>447</v>
      </c>
      <c r="D16" s="358">
        <v>52316</v>
      </c>
      <c r="E16" s="352">
        <v>220</v>
      </c>
      <c r="F16" s="355">
        <v>11509520</v>
      </c>
      <c r="G16" s="352">
        <v>447</v>
      </c>
      <c r="H16" s="353">
        <v>9822698</v>
      </c>
      <c r="I16" s="353">
        <v>206</v>
      </c>
      <c r="J16" s="353">
        <v>47683</v>
      </c>
    </row>
    <row r="17" spans="1:10" ht="12.75">
      <c r="A17" s="351">
        <v>6</v>
      </c>
      <c r="B17" s="356" t="s">
        <v>867</v>
      </c>
      <c r="C17" s="352">
        <v>238</v>
      </c>
      <c r="D17" s="358">
        <v>30868</v>
      </c>
      <c r="E17" s="352">
        <v>220</v>
      </c>
      <c r="F17" s="355">
        <v>6790960</v>
      </c>
      <c r="G17" s="352">
        <v>243</v>
      </c>
      <c r="H17" s="353">
        <v>6047542</v>
      </c>
      <c r="I17" s="353">
        <v>206</v>
      </c>
      <c r="J17" s="353">
        <v>29357</v>
      </c>
    </row>
    <row r="18" spans="1:10" ht="12.75">
      <c r="A18" s="351">
        <v>7</v>
      </c>
      <c r="B18" s="356" t="s">
        <v>868</v>
      </c>
      <c r="C18" s="352">
        <v>497</v>
      </c>
      <c r="D18" s="358">
        <v>77971</v>
      </c>
      <c r="E18" s="352">
        <v>220</v>
      </c>
      <c r="F18" s="355">
        <v>17153620</v>
      </c>
      <c r="G18" s="352">
        <v>496</v>
      </c>
      <c r="H18" s="353">
        <v>14393838</v>
      </c>
      <c r="I18" s="353">
        <v>206</v>
      </c>
      <c r="J18" s="353">
        <v>69873</v>
      </c>
    </row>
    <row r="19" spans="1:10" ht="12.75">
      <c r="A19" s="351">
        <v>8</v>
      </c>
      <c r="B19" s="356" t="s">
        <v>869</v>
      </c>
      <c r="C19" s="352">
        <v>464</v>
      </c>
      <c r="D19" s="358">
        <v>88400</v>
      </c>
      <c r="E19" s="352">
        <v>220</v>
      </c>
      <c r="F19" s="355">
        <v>19448000</v>
      </c>
      <c r="G19" s="352">
        <v>463</v>
      </c>
      <c r="H19" s="353">
        <v>16422526</v>
      </c>
      <c r="I19" s="353">
        <v>206</v>
      </c>
      <c r="J19" s="353">
        <v>79721</v>
      </c>
    </row>
    <row r="20" spans="1:10" ht="12.75">
      <c r="A20" s="351">
        <v>9</v>
      </c>
      <c r="B20" s="356" t="s">
        <v>870</v>
      </c>
      <c r="C20" s="352">
        <v>369</v>
      </c>
      <c r="D20" s="358">
        <v>98436</v>
      </c>
      <c r="E20" s="352">
        <v>220</v>
      </c>
      <c r="F20" s="355">
        <v>21655920</v>
      </c>
      <c r="G20" s="352">
        <v>372</v>
      </c>
      <c r="H20" s="353">
        <v>18678638</v>
      </c>
      <c r="I20" s="353">
        <v>206</v>
      </c>
      <c r="J20" s="353">
        <v>90673</v>
      </c>
    </row>
    <row r="21" spans="1:10" ht="12.75">
      <c r="A21" s="351">
        <v>10</v>
      </c>
      <c r="B21" s="356" t="s">
        <v>871</v>
      </c>
      <c r="C21" s="352">
        <v>536</v>
      </c>
      <c r="D21" s="358">
        <v>198721</v>
      </c>
      <c r="E21" s="352">
        <v>220</v>
      </c>
      <c r="F21" s="355">
        <v>43718620</v>
      </c>
      <c r="G21" s="352">
        <v>535</v>
      </c>
      <c r="H21" s="353">
        <v>40096046</v>
      </c>
      <c r="I21" s="353">
        <v>206</v>
      </c>
      <c r="J21" s="353">
        <v>194641</v>
      </c>
    </row>
    <row r="22" spans="1:10" ht="12.75">
      <c r="A22" s="351">
        <v>11</v>
      </c>
      <c r="B22" s="356" t="s">
        <v>872</v>
      </c>
      <c r="C22" s="352">
        <v>504</v>
      </c>
      <c r="D22" s="358">
        <v>117528</v>
      </c>
      <c r="E22" s="352">
        <v>220</v>
      </c>
      <c r="F22" s="355">
        <v>25856160</v>
      </c>
      <c r="G22" s="352">
        <v>505</v>
      </c>
      <c r="H22" s="353">
        <v>21797066</v>
      </c>
      <c r="I22" s="353">
        <v>206</v>
      </c>
      <c r="J22" s="353">
        <v>105811</v>
      </c>
    </row>
    <row r="23" spans="1:10" ht="12.75">
      <c r="A23" s="351">
        <v>12</v>
      </c>
      <c r="B23" s="356" t="s">
        <v>873</v>
      </c>
      <c r="C23" s="352">
        <v>151</v>
      </c>
      <c r="D23" s="358">
        <v>33368</v>
      </c>
      <c r="E23" s="352">
        <v>220</v>
      </c>
      <c r="F23" s="355">
        <v>7340960</v>
      </c>
      <c r="G23" s="352">
        <v>153</v>
      </c>
      <c r="H23" s="353">
        <v>6623518</v>
      </c>
      <c r="I23" s="353">
        <v>206</v>
      </c>
      <c r="J23" s="353">
        <v>32153</v>
      </c>
    </row>
    <row r="24" spans="1:10" ht="12.75">
      <c r="A24" s="351">
        <v>13</v>
      </c>
      <c r="B24" s="356" t="s">
        <v>874</v>
      </c>
      <c r="C24" s="352">
        <v>541</v>
      </c>
      <c r="D24" s="358">
        <v>86358</v>
      </c>
      <c r="E24" s="352">
        <v>220</v>
      </c>
      <c r="F24" s="355">
        <v>18998760</v>
      </c>
      <c r="G24" s="352">
        <v>539</v>
      </c>
      <c r="H24" s="353">
        <v>16163378</v>
      </c>
      <c r="I24" s="353">
        <v>206</v>
      </c>
      <c r="J24" s="353">
        <v>78463</v>
      </c>
    </row>
    <row r="25" spans="1:10" ht="12.75">
      <c r="A25" s="351">
        <v>14</v>
      </c>
      <c r="B25" s="356" t="s">
        <v>875</v>
      </c>
      <c r="C25" s="352">
        <v>271</v>
      </c>
      <c r="D25" s="358">
        <v>48289</v>
      </c>
      <c r="E25" s="352">
        <v>220</v>
      </c>
      <c r="F25" s="355">
        <v>10623580</v>
      </c>
      <c r="G25" s="352">
        <v>270</v>
      </c>
      <c r="H25" s="353">
        <v>9188218</v>
      </c>
      <c r="I25" s="353">
        <v>206</v>
      </c>
      <c r="J25" s="353">
        <v>44603</v>
      </c>
    </row>
    <row r="26" spans="1:10" ht="12.75">
      <c r="A26" s="690" t="s">
        <v>17</v>
      </c>
      <c r="B26" s="691"/>
      <c r="C26" s="354">
        <v>5515</v>
      </c>
      <c r="D26" s="357">
        <v>1070573</v>
      </c>
      <c r="E26" s="352">
        <v>220</v>
      </c>
      <c r="F26" s="354">
        <v>235526060</v>
      </c>
      <c r="G26" s="354">
        <v>5523</v>
      </c>
      <c r="H26" s="354">
        <v>206729034</v>
      </c>
      <c r="I26" s="353">
        <v>206</v>
      </c>
      <c r="J26" s="354">
        <v>1003539</v>
      </c>
    </row>
    <row r="27" spans="1:10" ht="12.75">
      <c r="A27" s="12"/>
      <c r="B27" s="29"/>
      <c r="C27" s="29"/>
      <c r="D27" s="21"/>
      <c r="E27" s="21"/>
      <c r="F27" s="21"/>
      <c r="G27" s="21"/>
      <c r="H27" s="21"/>
      <c r="I27" s="21"/>
      <c r="J27" s="21"/>
    </row>
    <row r="28" spans="1:10" ht="12.75">
      <c r="A28" s="12"/>
      <c r="B28" s="29"/>
      <c r="C28" s="29"/>
      <c r="D28" s="21"/>
      <c r="E28" s="21"/>
      <c r="F28" s="21"/>
      <c r="G28" s="21"/>
      <c r="H28" s="21"/>
      <c r="I28" s="21"/>
      <c r="J28" s="21"/>
    </row>
    <row r="29" spans="1:10" ht="12.75">
      <c r="A29" s="12"/>
      <c r="B29" s="29"/>
      <c r="C29" s="29"/>
      <c r="D29" s="21"/>
      <c r="E29" s="21"/>
      <c r="F29" s="21"/>
      <c r="G29" s="21"/>
      <c r="H29" s="21"/>
      <c r="I29" s="21"/>
      <c r="J29" s="21"/>
    </row>
    <row r="30" spans="1:10" ht="15.75" customHeight="1">
      <c r="A30" s="15" t="s">
        <v>936</v>
      </c>
      <c r="B30" s="15"/>
      <c r="C30" s="15"/>
      <c r="D30" s="15"/>
      <c r="E30" s="15"/>
      <c r="F30" s="15"/>
      <c r="G30" s="15"/>
      <c r="I30" s="620" t="s">
        <v>973</v>
      </c>
      <c r="J30" s="620"/>
    </row>
    <row r="31" spans="1:10" ht="12.75" customHeight="1">
      <c r="A31" s="622" t="s">
        <v>13</v>
      </c>
      <c r="B31" s="622"/>
      <c r="C31" s="622"/>
      <c r="D31" s="622"/>
      <c r="E31" s="622"/>
      <c r="F31" s="622"/>
      <c r="G31" s="622"/>
      <c r="H31" s="622"/>
      <c r="I31" s="622"/>
      <c r="J31" s="622"/>
    </row>
    <row r="32" spans="1:10" ht="12.75" customHeight="1">
      <c r="A32" s="622" t="s">
        <v>964</v>
      </c>
      <c r="B32" s="622"/>
      <c r="C32" s="622"/>
      <c r="D32" s="622"/>
      <c r="E32" s="622"/>
      <c r="F32" s="622"/>
      <c r="G32" s="622"/>
      <c r="H32" s="622"/>
      <c r="I32" s="622"/>
      <c r="J32" s="622"/>
    </row>
    <row r="33" spans="1:10" ht="12.75">
      <c r="A33" s="15"/>
      <c r="B33" s="15"/>
      <c r="C33" s="15"/>
      <c r="E33" s="15"/>
      <c r="H33" s="595" t="s">
        <v>83</v>
      </c>
      <c r="I33" s="595"/>
      <c r="J33" s="595"/>
    </row>
    <row r="37" spans="1:10" ht="12.75">
      <c r="A37" s="689"/>
      <c r="B37" s="689"/>
      <c r="C37" s="689"/>
      <c r="D37" s="689"/>
      <c r="E37" s="689"/>
      <c r="F37" s="689"/>
      <c r="G37" s="689"/>
      <c r="H37" s="689"/>
      <c r="I37" s="689"/>
      <c r="J37" s="689"/>
    </row>
    <row r="39" spans="1:10" ht="12.75">
      <c r="A39" s="689"/>
      <c r="B39" s="689"/>
      <c r="C39" s="689"/>
      <c r="D39" s="689"/>
      <c r="E39" s="689"/>
      <c r="F39" s="689"/>
      <c r="G39" s="689"/>
      <c r="H39" s="689"/>
      <c r="I39" s="689"/>
      <c r="J39" s="689"/>
    </row>
  </sheetData>
  <sheetProtection/>
  <mergeCells count="17">
    <mergeCell ref="A32:J32"/>
    <mergeCell ref="H33:J33"/>
    <mergeCell ref="A37:J37"/>
    <mergeCell ref="A39:J39"/>
    <mergeCell ref="A9:A10"/>
    <mergeCell ref="B9:B10"/>
    <mergeCell ref="C9:F9"/>
    <mergeCell ref="G9:J9"/>
    <mergeCell ref="I30:J30"/>
    <mergeCell ref="A31:J31"/>
    <mergeCell ref="A26:B26"/>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SheetLayoutView="90" zoomScalePageLayoutView="0" workbookViewId="0" topLeftCell="A10">
      <selection activeCell="I30" sqref="I30:J30"/>
    </sheetView>
  </sheetViews>
  <sheetFormatPr defaultColWidth="8.8515625" defaultRowHeight="12.75"/>
  <cols>
    <col min="1" max="1" width="7.421875" style="16" customWidth="1"/>
    <col min="2" max="2" width="23.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8.8515625" style="16" customWidth="1"/>
  </cols>
  <sheetData>
    <row r="1" spans="5:10" ht="12.75">
      <c r="E1" s="602"/>
      <c r="F1" s="602"/>
      <c r="G1" s="602"/>
      <c r="H1" s="602"/>
      <c r="I1" s="602"/>
      <c r="J1" s="138" t="s">
        <v>374</v>
      </c>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4.25" customHeight="1"/>
    <row r="5" spans="1:10" ht="19.5" customHeight="1">
      <c r="A5" s="679" t="s">
        <v>697</v>
      </c>
      <c r="B5" s="679"/>
      <c r="C5" s="679"/>
      <c r="D5" s="679"/>
      <c r="E5" s="679"/>
      <c r="F5" s="679"/>
      <c r="G5" s="679"/>
      <c r="H5" s="679"/>
      <c r="I5" s="679"/>
      <c r="J5" s="679"/>
    </row>
    <row r="6" spans="1:10" ht="13.5" customHeight="1">
      <c r="A6" s="1"/>
      <c r="B6" s="1"/>
      <c r="C6" s="1"/>
      <c r="D6" s="1"/>
      <c r="E6" s="1"/>
      <c r="F6" s="1"/>
      <c r="G6" s="1"/>
      <c r="H6" s="1"/>
      <c r="I6" s="1"/>
      <c r="J6" s="1"/>
    </row>
    <row r="7" ht="0.75" customHeight="1"/>
    <row r="8" spans="1:10" ht="12.75">
      <c r="A8" s="595" t="s">
        <v>931</v>
      </c>
      <c r="B8" s="595"/>
      <c r="C8" s="30"/>
      <c r="H8" s="669" t="s">
        <v>822</v>
      </c>
      <c r="I8" s="669"/>
      <c r="J8" s="669"/>
    </row>
    <row r="9" spans="1:16" ht="12.75">
      <c r="A9" s="581" t="s">
        <v>2</v>
      </c>
      <c r="B9" s="581" t="s">
        <v>3</v>
      </c>
      <c r="C9" s="574" t="s">
        <v>666</v>
      </c>
      <c r="D9" s="576"/>
      <c r="E9" s="576"/>
      <c r="F9" s="575"/>
      <c r="G9" s="574" t="s">
        <v>102</v>
      </c>
      <c r="H9" s="576"/>
      <c r="I9" s="576"/>
      <c r="J9" s="575"/>
      <c r="O9" s="19"/>
      <c r="P9" s="21"/>
    </row>
    <row r="10" spans="1:10" ht="77.25" customHeight="1">
      <c r="A10" s="581"/>
      <c r="B10" s="581"/>
      <c r="C10" s="5" t="s">
        <v>184</v>
      </c>
      <c r="D10" s="5" t="s">
        <v>15</v>
      </c>
      <c r="E10" s="270" t="s">
        <v>840</v>
      </c>
      <c r="F10" s="7" t="s">
        <v>202</v>
      </c>
      <c r="G10" s="5" t="s">
        <v>184</v>
      </c>
      <c r="H10" s="25" t="s">
        <v>16</v>
      </c>
      <c r="I10" s="105" t="s">
        <v>112</v>
      </c>
      <c r="J10" s="5" t="s">
        <v>203</v>
      </c>
    </row>
    <row r="11" spans="1:10" ht="12.75">
      <c r="A11" s="5">
        <v>1</v>
      </c>
      <c r="B11" s="5">
        <v>2</v>
      </c>
      <c r="C11" s="5">
        <v>3</v>
      </c>
      <c r="D11" s="5">
        <v>4</v>
      </c>
      <c r="E11" s="5">
        <v>5</v>
      </c>
      <c r="F11" s="7">
        <v>6</v>
      </c>
      <c r="G11" s="5">
        <v>7</v>
      </c>
      <c r="H11" s="102">
        <v>8</v>
      </c>
      <c r="I11" s="5">
        <v>9</v>
      </c>
      <c r="J11" s="5">
        <v>10</v>
      </c>
    </row>
    <row r="12" spans="1:10" ht="12.75">
      <c r="A12" s="359">
        <v>1</v>
      </c>
      <c r="B12" s="361" t="s">
        <v>862</v>
      </c>
      <c r="C12" s="360">
        <v>0</v>
      </c>
      <c r="D12" s="360">
        <v>0</v>
      </c>
      <c r="E12" s="360">
        <v>0</v>
      </c>
      <c r="F12" s="360">
        <v>0</v>
      </c>
      <c r="G12" s="360">
        <v>0</v>
      </c>
      <c r="H12" s="360">
        <v>0</v>
      </c>
      <c r="I12" s="360">
        <v>0</v>
      </c>
      <c r="J12" s="360">
        <v>0</v>
      </c>
    </row>
    <row r="13" spans="1:10" ht="12.75">
      <c r="A13" s="359">
        <v>2</v>
      </c>
      <c r="B13" s="361" t="s">
        <v>863</v>
      </c>
      <c r="C13" s="360">
        <v>0</v>
      </c>
      <c r="D13" s="360">
        <v>0</v>
      </c>
      <c r="E13" s="360">
        <v>0</v>
      </c>
      <c r="F13" s="360">
        <v>0</v>
      </c>
      <c r="G13" s="360">
        <v>0</v>
      </c>
      <c r="H13" s="360">
        <v>0</v>
      </c>
      <c r="I13" s="360">
        <v>0</v>
      </c>
      <c r="J13" s="360">
        <v>0</v>
      </c>
    </row>
    <row r="14" spans="1:10" ht="12.75">
      <c r="A14" s="359">
        <v>3</v>
      </c>
      <c r="B14" s="361" t="s">
        <v>864</v>
      </c>
      <c r="C14" s="360">
        <v>0</v>
      </c>
      <c r="D14" s="360">
        <v>0</v>
      </c>
      <c r="E14" s="360">
        <v>0</v>
      </c>
      <c r="F14" s="360">
        <v>0</v>
      </c>
      <c r="G14" s="360">
        <v>0</v>
      </c>
      <c r="H14" s="360">
        <v>0</v>
      </c>
      <c r="I14" s="360">
        <v>0</v>
      </c>
      <c r="J14" s="360">
        <v>0</v>
      </c>
    </row>
    <row r="15" spans="1:10" ht="12.75">
      <c r="A15" s="359">
        <v>4</v>
      </c>
      <c r="B15" s="361" t="s">
        <v>865</v>
      </c>
      <c r="C15" s="360">
        <v>0</v>
      </c>
      <c r="D15" s="360">
        <v>0</v>
      </c>
      <c r="E15" s="360">
        <v>0</v>
      </c>
      <c r="F15" s="360">
        <v>0</v>
      </c>
      <c r="G15" s="360">
        <v>0</v>
      </c>
      <c r="H15" s="360">
        <v>0</v>
      </c>
      <c r="I15" s="360">
        <v>0</v>
      </c>
      <c r="J15" s="360">
        <v>0</v>
      </c>
    </row>
    <row r="16" spans="1:10" ht="12.75">
      <c r="A16" s="359">
        <v>5</v>
      </c>
      <c r="B16" s="361" t="s">
        <v>866</v>
      </c>
      <c r="C16" s="360">
        <v>0</v>
      </c>
      <c r="D16" s="360">
        <v>0</v>
      </c>
      <c r="E16" s="360">
        <v>0</v>
      </c>
      <c r="F16" s="360">
        <v>0</v>
      </c>
      <c r="G16" s="360">
        <v>0</v>
      </c>
      <c r="H16" s="360">
        <v>0</v>
      </c>
      <c r="I16" s="360">
        <v>0</v>
      </c>
      <c r="J16" s="360">
        <v>0</v>
      </c>
    </row>
    <row r="17" spans="1:10" ht="12.75">
      <c r="A17" s="359">
        <v>6</v>
      </c>
      <c r="B17" s="361" t="s">
        <v>867</v>
      </c>
      <c r="C17" s="360">
        <v>0</v>
      </c>
      <c r="D17" s="360">
        <v>0</v>
      </c>
      <c r="E17" s="360">
        <v>0</v>
      </c>
      <c r="F17" s="360">
        <v>0</v>
      </c>
      <c r="G17" s="360">
        <v>0</v>
      </c>
      <c r="H17" s="360">
        <v>0</v>
      </c>
      <c r="I17" s="360">
        <v>0</v>
      </c>
      <c r="J17" s="360">
        <v>0</v>
      </c>
    </row>
    <row r="18" spans="1:10" ht="12.75">
      <c r="A18" s="359">
        <v>7</v>
      </c>
      <c r="B18" s="361" t="s">
        <v>868</v>
      </c>
      <c r="C18" s="360">
        <v>0</v>
      </c>
      <c r="D18" s="360">
        <v>0</v>
      </c>
      <c r="E18" s="360">
        <v>0</v>
      </c>
      <c r="F18" s="360">
        <v>0</v>
      </c>
      <c r="G18" s="360">
        <v>0</v>
      </c>
      <c r="H18" s="360">
        <v>0</v>
      </c>
      <c r="I18" s="360">
        <v>0</v>
      </c>
      <c r="J18" s="360">
        <v>0</v>
      </c>
    </row>
    <row r="19" spans="1:10" ht="12.75">
      <c r="A19" s="359">
        <v>8</v>
      </c>
      <c r="B19" s="361" t="s">
        <v>869</v>
      </c>
      <c r="C19" s="360">
        <v>0</v>
      </c>
      <c r="D19" s="360">
        <v>0</v>
      </c>
      <c r="E19" s="360">
        <v>0</v>
      </c>
      <c r="F19" s="360">
        <v>0</v>
      </c>
      <c r="G19" s="360">
        <v>0</v>
      </c>
      <c r="H19" s="360">
        <v>0</v>
      </c>
      <c r="I19" s="360">
        <v>0</v>
      </c>
      <c r="J19" s="360">
        <v>0</v>
      </c>
    </row>
    <row r="20" spans="1:10" ht="12.75">
      <c r="A20" s="359">
        <v>9</v>
      </c>
      <c r="B20" s="361" t="s">
        <v>870</v>
      </c>
      <c r="C20" s="360">
        <v>0</v>
      </c>
      <c r="D20" s="360">
        <v>0</v>
      </c>
      <c r="E20" s="360">
        <v>0</v>
      </c>
      <c r="F20" s="360">
        <v>0</v>
      </c>
      <c r="G20" s="360">
        <v>0</v>
      </c>
      <c r="H20" s="360">
        <v>0</v>
      </c>
      <c r="I20" s="360">
        <v>0</v>
      </c>
      <c r="J20" s="360">
        <v>0</v>
      </c>
    </row>
    <row r="21" spans="1:10" ht="12.75">
      <c r="A21" s="359">
        <v>10</v>
      </c>
      <c r="B21" s="361" t="s">
        <v>871</v>
      </c>
      <c r="C21" s="360">
        <v>0</v>
      </c>
      <c r="D21" s="360">
        <v>0</v>
      </c>
      <c r="E21" s="360">
        <v>0</v>
      </c>
      <c r="F21" s="360">
        <v>0</v>
      </c>
      <c r="G21" s="360">
        <v>0</v>
      </c>
      <c r="H21" s="360">
        <v>0</v>
      </c>
      <c r="I21" s="360">
        <v>0</v>
      </c>
      <c r="J21" s="360">
        <v>0</v>
      </c>
    </row>
    <row r="22" spans="1:10" ht="12.75">
      <c r="A22" s="359">
        <v>11</v>
      </c>
      <c r="B22" s="361" t="s">
        <v>872</v>
      </c>
      <c r="C22" s="360">
        <v>0</v>
      </c>
      <c r="D22" s="360">
        <v>0</v>
      </c>
      <c r="E22" s="360">
        <v>0</v>
      </c>
      <c r="F22" s="360">
        <v>0</v>
      </c>
      <c r="G22" s="360">
        <v>0</v>
      </c>
      <c r="H22" s="360">
        <v>0</v>
      </c>
      <c r="I22" s="360">
        <v>0</v>
      </c>
      <c r="J22" s="360">
        <v>0</v>
      </c>
    </row>
    <row r="23" spans="1:10" ht="12.75">
      <c r="A23" s="359">
        <v>12</v>
      </c>
      <c r="B23" s="361" t="s">
        <v>873</v>
      </c>
      <c r="C23" s="360">
        <v>0</v>
      </c>
      <c r="D23" s="360">
        <v>0</v>
      </c>
      <c r="E23" s="360">
        <v>0</v>
      </c>
      <c r="F23" s="360">
        <v>0</v>
      </c>
      <c r="G23" s="360">
        <v>0</v>
      </c>
      <c r="H23" s="360">
        <v>0</v>
      </c>
      <c r="I23" s="360">
        <v>0</v>
      </c>
      <c r="J23" s="360">
        <v>0</v>
      </c>
    </row>
    <row r="24" spans="1:10" ht="12.75">
      <c r="A24" s="359">
        <v>13</v>
      </c>
      <c r="B24" s="361" t="s">
        <v>874</v>
      </c>
      <c r="C24" s="360">
        <v>0</v>
      </c>
      <c r="D24" s="360">
        <v>0</v>
      </c>
      <c r="E24" s="360">
        <v>0</v>
      </c>
      <c r="F24" s="360">
        <v>0</v>
      </c>
      <c r="G24" s="360">
        <v>0</v>
      </c>
      <c r="H24" s="360">
        <v>0</v>
      </c>
      <c r="I24" s="360">
        <v>0</v>
      </c>
      <c r="J24" s="360">
        <v>0</v>
      </c>
    </row>
    <row r="25" spans="1:10" ht="12.75">
      <c r="A25" s="359">
        <v>14</v>
      </c>
      <c r="B25" s="361" t="s">
        <v>875</v>
      </c>
      <c r="C25" s="360">
        <v>0</v>
      </c>
      <c r="D25" s="360">
        <v>0</v>
      </c>
      <c r="E25" s="360">
        <v>0</v>
      </c>
      <c r="F25" s="360">
        <v>0</v>
      </c>
      <c r="G25" s="360">
        <v>0</v>
      </c>
      <c r="H25" s="360">
        <v>0</v>
      </c>
      <c r="I25" s="360">
        <v>0</v>
      </c>
      <c r="J25" s="360">
        <v>0</v>
      </c>
    </row>
    <row r="26" spans="1:10" ht="12.75">
      <c r="A26" s="692" t="s">
        <v>17</v>
      </c>
      <c r="B26" s="693"/>
      <c r="C26" s="360">
        <v>0</v>
      </c>
      <c r="D26" s="360">
        <v>0</v>
      </c>
      <c r="E26" s="360">
        <v>0</v>
      </c>
      <c r="F26" s="360">
        <v>0</v>
      </c>
      <c r="G26" s="360">
        <v>0</v>
      </c>
      <c r="H26" s="360">
        <v>0</v>
      </c>
      <c r="I26" s="360">
        <v>0</v>
      </c>
      <c r="J26" s="360">
        <v>0</v>
      </c>
    </row>
    <row r="27" spans="1:10" ht="12.75">
      <c r="A27" s="12"/>
      <c r="B27" s="29"/>
      <c r="C27" s="29"/>
      <c r="D27" s="21"/>
      <c r="E27" s="21"/>
      <c r="F27" s="21"/>
      <c r="G27" s="21"/>
      <c r="H27" s="21"/>
      <c r="I27" s="21"/>
      <c r="J27" s="21"/>
    </row>
    <row r="28" spans="1:10" ht="12.75">
      <c r="A28" s="12"/>
      <c r="B28" s="29"/>
      <c r="C28" s="29"/>
      <c r="D28" s="21"/>
      <c r="E28" s="21"/>
      <c r="F28" s="21"/>
      <c r="G28" s="21"/>
      <c r="H28" s="21"/>
      <c r="I28" s="21"/>
      <c r="J28" s="21"/>
    </row>
    <row r="29" spans="1:10" ht="12.75">
      <c r="A29" s="12"/>
      <c r="B29" s="29"/>
      <c r="C29" s="29"/>
      <c r="D29" s="21"/>
      <c r="E29" s="21"/>
      <c r="F29" s="21"/>
      <c r="G29" s="21"/>
      <c r="H29" s="21"/>
      <c r="I29" s="21"/>
      <c r="J29" s="21"/>
    </row>
    <row r="30" spans="1:10" ht="15.75" customHeight="1">
      <c r="A30" s="15" t="s">
        <v>937</v>
      </c>
      <c r="B30" s="15"/>
      <c r="C30" s="15"/>
      <c r="D30" s="15"/>
      <c r="E30" s="15"/>
      <c r="F30" s="15"/>
      <c r="G30" s="15"/>
      <c r="I30" s="620" t="s">
        <v>973</v>
      </c>
      <c r="J30" s="620"/>
    </row>
    <row r="31" spans="1:10" ht="12.75" customHeight="1">
      <c r="A31" s="622" t="s">
        <v>13</v>
      </c>
      <c r="B31" s="622"/>
      <c r="C31" s="622"/>
      <c r="D31" s="622"/>
      <c r="E31" s="622"/>
      <c r="F31" s="622"/>
      <c r="G31" s="622"/>
      <c r="H31" s="622"/>
      <c r="I31" s="622"/>
      <c r="J31" s="622"/>
    </row>
    <row r="32" spans="1:10" ht="12.75" customHeight="1">
      <c r="A32" s="622" t="s">
        <v>948</v>
      </c>
      <c r="B32" s="622"/>
      <c r="C32" s="622"/>
      <c r="D32" s="622"/>
      <c r="E32" s="622"/>
      <c r="F32" s="622"/>
      <c r="G32" s="622"/>
      <c r="H32" s="622"/>
      <c r="I32" s="622"/>
      <c r="J32" s="622"/>
    </row>
    <row r="33" spans="1:10" ht="12.75">
      <c r="A33" s="15"/>
      <c r="B33" s="15"/>
      <c r="C33" s="15"/>
      <c r="E33" s="15"/>
      <c r="H33" s="595" t="s">
        <v>83</v>
      </c>
      <c r="I33" s="595"/>
      <c r="J33" s="595"/>
    </row>
    <row r="37" spans="1:10" ht="12.75">
      <c r="A37" s="689"/>
      <c r="B37" s="689"/>
      <c r="C37" s="689"/>
      <c r="D37" s="689"/>
      <c r="E37" s="689"/>
      <c r="F37" s="689"/>
      <c r="G37" s="689"/>
      <c r="H37" s="689"/>
      <c r="I37" s="689"/>
      <c r="J37" s="689"/>
    </row>
    <row r="39" spans="1:10" ht="12.75">
      <c r="A39" s="689"/>
      <c r="B39" s="689"/>
      <c r="C39" s="689"/>
      <c r="D39" s="689"/>
      <c r="E39" s="689"/>
      <c r="F39" s="689"/>
      <c r="G39" s="689"/>
      <c r="H39" s="689"/>
      <c r="I39" s="689"/>
      <c r="J39" s="689"/>
    </row>
  </sheetData>
  <sheetProtection/>
  <mergeCells count="17">
    <mergeCell ref="A26:B26"/>
    <mergeCell ref="E1:I1"/>
    <mergeCell ref="A2:J2"/>
    <mergeCell ref="A3:J3"/>
    <mergeCell ref="A5:J5"/>
    <mergeCell ref="A8:B8"/>
    <mergeCell ref="H8:J8"/>
    <mergeCell ref="A32:J32"/>
    <mergeCell ref="H33:J33"/>
    <mergeCell ref="A37:J37"/>
    <mergeCell ref="A39:J39"/>
    <mergeCell ref="A9:A10"/>
    <mergeCell ref="B9:B10"/>
    <mergeCell ref="C9:F9"/>
    <mergeCell ref="G9:J9"/>
    <mergeCell ref="I30:J30"/>
    <mergeCell ref="A31:J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zoomScaleSheetLayoutView="90" zoomScalePageLayoutView="0" workbookViewId="0" topLeftCell="A4">
      <selection activeCell="I30" sqref="I30:J30"/>
    </sheetView>
  </sheetViews>
  <sheetFormatPr defaultColWidth="8.8515625" defaultRowHeight="12.75"/>
  <cols>
    <col min="1" max="1" width="7.421875" style="16" customWidth="1"/>
    <col min="2" max="2" width="22.0039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8.8515625" style="16" customWidth="1"/>
  </cols>
  <sheetData>
    <row r="1" spans="5:10" ht="12.75">
      <c r="E1" s="602"/>
      <c r="F1" s="602"/>
      <c r="G1" s="602"/>
      <c r="H1" s="602"/>
      <c r="I1" s="602"/>
      <c r="J1" s="138" t="s">
        <v>373</v>
      </c>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4.25" customHeight="1"/>
    <row r="5" spans="1:10" ht="31.5" customHeight="1">
      <c r="A5" s="679" t="s">
        <v>667</v>
      </c>
      <c r="B5" s="679"/>
      <c r="C5" s="679"/>
      <c r="D5" s="679"/>
      <c r="E5" s="679"/>
      <c r="F5" s="679"/>
      <c r="G5" s="679"/>
      <c r="H5" s="679"/>
      <c r="I5" s="679"/>
      <c r="J5" s="679"/>
    </row>
    <row r="6" spans="1:10" ht="13.5" customHeight="1">
      <c r="A6" s="1"/>
      <c r="B6" s="1"/>
      <c r="C6" s="1"/>
      <c r="D6" s="1"/>
      <c r="E6" s="1"/>
      <c r="F6" s="1"/>
      <c r="G6" s="1"/>
      <c r="H6" s="1"/>
      <c r="I6" s="1"/>
      <c r="J6" s="1"/>
    </row>
    <row r="7" ht="0.75" customHeight="1"/>
    <row r="8" spans="1:10" ht="12.75">
      <c r="A8" s="595" t="s">
        <v>931</v>
      </c>
      <c r="B8" s="595"/>
      <c r="C8" s="30"/>
      <c r="H8" s="669" t="s">
        <v>822</v>
      </c>
      <c r="I8" s="669"/>
      <c r="J8" s="669"/>
    </row>
    <row r="9" spans="1:16" ht="12.75">
      <c r="A9" s="581" t="s">
        <v>2</v>
      </c>
      <c r="B9" s="581" t="s">
        <v>3</v>
      </c>
      <c r="C9" s="574" t="s">
        <v>665</v>
      </c>
      <c r="D9" s="576"/>
      <c r="E9" s="576"/>
      <c r="F9" s="575"/>
      <c r="G9" s="574" t="s">
        <v>102</v>
      </c>
      <c r="H9" s="576"/>
      <c r="I9" s="576"/>
      <c r="J9" s="575"/>
      <c r="O9" s="19"/>
      <c r="P9" s="21"/>
    </row>
    <row r="10" spans="1:10" ht="53.25" customHeight="1">
      <c r="A10" s="581"/>
      <c r="B10" s="581"/>
      <c r="C10" s="5" t="s">
        <v>184</v>
      </c>
      <c r="D10" s="5" t="s">
        <v>15</v>
      </c>
      <c r="E10" s="270" t="s">
        <v>375</v>
      </c>
      <c r="F10" s="7" t="s">
        <v>202</v>
      </c>
      <c r="G10" s="5" t="s">
        <v>184</v>
      </c>
      <c r="H10" s="25" t="s">
        <v>16</v>
      </c>
      <c r="I10" s="105" t="s">
        <v>112</v>
      </c>
      <c r="J10" s="5" t="s">
        <v>203</v>
      </c>
    </row>
    <row r="11" spans="1:10" ht="12.75">
      <c r="A11" s="5">
        <v>1</v>
      </c>
      <c r="B11" s="5">
        <v>2</v>
      </c>
      <c r="C11" s="5">
        <v>3</v>
      </c>
      <c r="D11" s="5">
        <v>4</v>
      </c>
      <c r="E11" s="5">
        <v>5</v>
      </c>
      <c r="F11" s="7">
        <v>6</v>
      </c>
      <c r="G11" s="5">
        <v>7</v>
      </c>
      <c r="H11" s="102">
        <v>8</v>
      </c>
      <c r="I11" s="5">
        <v>9</v>
      </c>
      <c r="J11" s="5">
        <v>10</v>
      </c>
    </row>
    <row r="12" spans="1:10" ht="12.75">
      <c r="A12" s="362">
        <v>1</v>
      </c>
      <c r="B12" s="364" t="s">
        <v>862</v>
      </c>
      <c r="C12" s="363">
        <v>0</v>
      </c>
      <c r="D12" s="363">
        <v>0</v>
      </c>
      <c r="E12" s="363">
        <v>0</v>
      </c>
      <c r="F12" s="363">
        <v>0</v>
      </c>
      <c r="G12" s="363">
        <v>0</v>
      </c>
      <c r="H12" s="363">
        <v>0</v>
      </c>
      <c r="I12" s="363">
        <v>0</v>
      </c>
      <c r="J12" s="363">
        <v>0</v>
      </c>
    </row>
    <row r="13" spans="1:10" ht="12.75">
      <c r="A13" s="362">
        <v>2</v>
      </c>
      <c r="B13" s="364" t="s">
        <v>863</v>
      </c>
      <c r="C13" s="363">
        <v>0</v>
      </c>
      <c r="D13" s="363">
        <v>0</v>
      </c>
      <c r="E13" s="363">
        <v>0</v>
      </c>
      <c r="F13" s="363">
        <v>0</v>
      </c>
      <c r="G13" s="363">
        <v>0</v>
      </c>
      <c r="H13" s="363">
        <v>0</v>
      </c>
      <c r="I13" s="363">
        <v>0</v>
      </c>
      <c r="J13" s="363">
        <v>0</v>
      </c>
    </row>
    <row r="14" spans="1:10" ht="12.75">
      <c r="A14" s="362">
        <v>3</v>
      </c>
      <c r="B14" s="364" t="s">
        <v>864</v>
      </c>
      <c r="C14" s="363">
        <v>0</v>
      </c>
      <c r="D14" s="363">
        <v>0</v>
      </c>
      <c r="E14" s="363">
        <v>0</v>
      </c>
      <c r="F14" s="363">
        <v>0</v>
      </c>
      <c r="G14" s="363">
        <v>0</v>
      </c>
      <c r="H14" s="363">
        <v>0</v>
      </c>
      <c r="I14" s="363">
        <v>0</v>
      </c>
      <c r="J14" s="363">
        <v>0</v>
      </c>
    </row>
    <row r="15" spans="1:10" ht="12.75">
      <c r="A15" s="362">
        <v>4</v>
      </c>
      <c r="B15" s="364" t="s">
        <v>865</v>
      </c>
      <c r="C15" s="363">
        <v>0</v>
      </c>
      <c r="D15" s="363">
        <v>0</v>
      </c>
      <c r="E15" s="363">
        <v>0</v>
      </c>
      <c r="F15" s="363">
        <v>0</v>
      </c>
      <c r="G15" s="363">
        <v>0</v>
      </c>
      <c r="H15" s="363">
        <v>0</v>
      </c>
      <c r="I15" s="363">
        <v>0</v>
      </c>
      <c r="J15" s="363">
        <v>0</v>
      </c>
    </row>
    <row r="16" spans="1:10" ht="12.75">
      <c r="A16" s="362">
        <v>5</v>
      </c>
      <c r="B16" s="364" t="s">
        <v>866</v>
      </c>
      <c r="C16" s="363">
        <v>0</v>
      </c>
      <c r="D16" s="363">
        <v>0</v>
      </c>
      <c r="E16" s="363">
        <v>0</v>
      </c>
      <c r="F16" s="363">
        <v>0</v>
      </c>
      <c r="G16" s="363">
        <v>0</v>
      </c>
      <c r="H16" s="363">
        <v>0</v>
      </c>
      <c r="I16" s="363">
        <v>0</v>
      </c>
      <c r="J16" s="363">
        <v>0</v>
      </c>
    </row>
    <row r="17" spans="1:10" ht="12.75">
      <c r="A17" s="362">
        <v>6</v>
      </c>
      <c r="B17" s="364" t="s">
        <v>867</v>
      </c>
      <c r="C17" s="363">
        <v>0</v>
      </c>
      <c r="D17" s="363">
        <v>0</v>
      </c>
      <c r="E17" s="363">
        <v>0</v>
      </c>
      <c r="F17" s="363">
        <v>0</v>
      </c>
      <c r="G17" s="363">
        <v>0</v>
      </c>
      <c r="H17" s="363">
        <v>0</v>
      </c>
      <c r="I17" s="363">
        <v>0</v>
      </c>
      <c r="J17" s="363">
        <v>0</v>
      </c>
    </row>
    <row r="18" spans="1:10" ht="12.75">
      <c r="A18" s="362">
        <v>7</v>
      </c>
      <c r="B18" s="364" t="s">
        <v>868</v>
      </c>
      <c r="C18" s="363">
        <v>0</v>
      </c>
      <c r="D18" s="363">
        <v>0</v>
      </c>
      <c r="E18" s="363">
        <v>0</v>
      </c>
      <c r="F18" s="363">
        <v>0</v>
      </c>
      <c r="G18" s="363">
        <v>0</v>
      </c>
      <c r="H18" s="363">
        <v>0</v>
      </c>
      <c r="I18" s="363">
        <v>0</v>
      </c>
      <c r="J18" s="363">
        <v>0</v>
      </c>
    </row>
    <row r="19" spans="1:10" ht="12.75">
      <c r="A19" s="362">
        <v>8</v>
      </c>
      <c r="B19" s="364" t="s">
        <v>869</v>
      </c>
      <c r="C19" s="363">
        <v>0</v>
      </c>
      <c r="D19" s="363">
        <v>0</v>
      </c>
      <c r="E19" s="363">
        <v>0</v>
      </c>
      <c r="F19" s="363">
        <v>0</v>
      </c>
      <c r="G19" s="363">
        <v>0</v>
      </c>
      <c r="H19" s="363">
        <v>0</v>
      </c>
      <c r="I19" s="363">
        <v>0</v>
      </c>
      <c r="J19" s="363">
        <v>0</v>
      </c>
    </row>
    <row r="20" spans="1:10" ht="12.75">
      <c r="A20" s="362">
        <v>9</v>
      </c>
      <c r="B20" s="364" t="s">
        <v>870</v>
      </c>
      <c r="C20" s="363">
        <v>0</v>
      </c>
      <c r="D20" s="363">
        <v>0</v>
      </c>
      <c r="E20" s="363">
        <v>0</v>
      </c>
      <c r="F20" s="363">
        <v>0</v>
      </c>
      <c r="G20" s="363">
        <v>0</v>
      </c>
      <c r="H20" s="363">
        <v>0</v>
      </c>
      <c r="I20" s="363">
        <v>0</v>
      </c>
      <c r="J20" s="363">
        <v>0</v>
      </c>
    </row>
    <row r="21" spans="1:10" ht="12.75">
      <c r="A21" s="362">
        <v>10</v>
      </c>
      <c r="B21" s="364" t="s">
        <v>871</v>
      </c>
      <c r="C21" s="363">
        <v>0</v>
      </c>
      <c r="D21" s="363">
        <v>0</v>
      </c>
      <c r="E21" s="363">
        <v>0</v>
      </c>
      <c r="F21" s="363">
        <v>0</v>
      </c>
      <c r="G21" s="363">
        <v>0</v>
      </c>
      <c r="H21" s="363">
        <v>0</v>
      </c>
      <c r="I21" s="363">
        <v>0</v>
      </c>
      <c r="J21" s="363">
        <v>0</v>
      </c>
    </row>
    <row r="22" spans="1:10" ht="12.75">
      <c r="A22" s="362">
        <v>11</v>
      </c>
      <c r="B22" s="364" t="s">
        <v>872</v>
      </c>
      <c r="C22" s="363">
        <v>0</v>
      </c>
      <c r="D22" s="363">
        <v>0</v>
      </c>
      <c r="E22" s="363">
        <v>0</v>
      </c>
      <c r="F22" s="363">
        <v>0</v>
      </c>
      <c r="G22" s="363">
        <v>0</v>
      </c>
      <c r="H22" s="363">
        <v>0</v>
      </c>
      <c r="I22" s="363">
        <v>0</v>
      </c>
      <c r="J22" s="363">
        <v>0</v>
      </c>
    </row>
    <row r="23" spans="1:10" ht="12.75">
      <c r="A23" s="362">
        <v>12</v>
      </c>
      <c r="B23" s="364" t="s">
        <v>873</v>
      </c>
      <c r="C23" s="363">
        <v>0</v>
      </c>
      <c r="D23" s="363">
        <v>0</v>
      </c>
      <c r="E23" s="363">
        <v>0</v>
      </c>
      <c r="F23" s="363">
        <v>0</v>
      </c>
      <c r="G23" s="363">
        <v>0</v>
      </c>
      <c r="H23" s="363">
        <v>0</v>
      </c>
      <c r="I23" s="363">
        <v>0</v>
      </c>
      <c r="J23" s="363">
        <v>0</v>
      </c>
    </row>
    <row r="24" spans="1:10" ht="12.75">
      <c r="A24" s="362">
        <v>13</v>
      </c>
      <c r="B24" s="364" t="s">
        <v>874</v>
      </c>
      <c r="C24" s="363">
        <v>0</v>
      </c>
      <c r="D24" s="363">
        <v>0</v>
      </c>
      <c r="E24" s="363">
        <v>0</v>
      </c>
      <c r="F24" s="363">
        <v>0</v>
      </c>
      <c r="G24" s="363">
        <v>0</v>
      </c>
      <c r="H24" s="363">
        <v>0</v>
      </c>
      <c r="I24" s="363">
        <v>0</v>
      </c>
      <c r="J24" s="363">
        <v>0</v>
      </c>
    </row>
    <row r="25" spans="1:10" ht="12.75">
      <c r="A25" s="362">
        <v>14</v>
      </c>
      <c r="B25" s="364" t="s">
        <v>875</v>
      </c>
      <c r="C25" s="363">
        <v>0</v>
      </c>
      <c r="D25" s="363">
        <v>0</v>
      </c>
      <c r="E25" s="363">
        <v>0</v>
      </c>
      <c r="F25" s="363">
        <v>0</v>
      </c>
      <c r="G25" s="363">
        <v>0</v>
      </c>
      <c r="H25" s="363">
        <v>0</v>
      </c>
      <c r="I25" s="363">
        <v>0</v>
      </c>
      <c r="J25" s="363">
        <v>0</v>
      </c>
    </row>
    <row r="26" spans="1:10" ht="12.75">
      <c r="A26" s="694" t="s">
        <v>17</v>
      </c>
      <c r="B26" s="695"/>
      <c r="C26" s="363">
        <v>0</v>
      </c>
      <c r="D26" s="363">
        <v>0</v>
      </c>
      <c r="E26" s="363">
        <v>0</v>
      </c>
      <c r="F26" s="363">
        <v>0</v>
      </c>
      <c r="G26" s="363">
        <v>0</v>
      </c>
      <c r="H26" s="363">
        <v>0</v>
      </c>
      <c r="I26" s="363">
        <v>0</v>
      </c>
      <c r="J26" s="363">
        <v>0</v>
      </c>
    </row>
    <row r="27" spans="1:10" ht="12.75">
      <c r="A27" s="12"/>
      <c r="B27" s="29"/>
      <c r="C27" s="29"/>
      <c r="D27" s="21"/>
      <c r="E27" s="21"/>
      <c r="F27" s="21"/>
      <c r="G27" s="21"/>
      <c r="H27" s="21"/>
      <c r="I27" s="21"/>
      <c r="J27" s="21"/>
    </row>
    <row r="28" spans="1:10" ht="12.75">
      <c r="A28" s="12"/>
      <c r="B28" s="29"/>
      <c r="C28" s="29"/>
      <c r="D28" s="21"/>
      <c r="E28" s="21"/>
      <c r="F28" s="21"/>
      <c r="G28" s="21"/>
      <c r="H28" s="21"/>
      <c r="I28" s="21"/>
      <c r="J28" s="21"/>
    </row>
    <row r="29" spans="1:10" ht="12.75">
      <c r="A29" s="12"/>
      <c r="B29" s="29"/>
      <c r="C29" s="29"/>
      <c r="D29" s="21"/>
      <c r="E29" s="21"/>
      <c r="F29" s="21"/>
      <c r="G29" s="21"/>
      <c r="H29" s="21"/>
      <c r="I29" s="21"/>
      <c r="J29" s="21"/>
    </row>
    <row r="30" spans="1:10" ht="15.75" customHeight="1">
      <c r="A30" s="15" t="s">
        <v>937</v>
      </c>
      <c r="B30" s="15"/>
      <c r="C30" s="15"/>
      <c r="D30" s="15"/>
      <c r="E30" s="15"/>
      <c r="F30" s="15"/>
      <c r="G30" s="15"/>
      <c r="I30" s="620" t="s">
        <v>973</v>
      </c>
      <c r="J30" s="620"/>
    </row>
    <row r="31" spans="1:10" ht="12.75" customHeight="1">
      <c r="A31" s="622" t="s">
        <v>13</v>
      </c>
      <c r="B31" s="622"/>
      <c r="C31" s="622"/>
      <c r="D31" s="622"/>
      <c r="E31" s="622"/>
      <c r="F31" s="622"/>
      <c r="G31" s="622"/>
      <c r="H31" s="622"/>
      <c r="I31" s="622"/>
      <c r="J31" s="622"/>
    </row>
    <row r="32" spans="1:10" ht="12.75" customHeight="1">
      <c r="A32" s="622" t="s">
        <v>948</v>
      </c>
      <c r="B32" s="622"/>
      <c r="C32" s="622"/>
      <c r="D32" s="622"/>
      <c r="E32" s="622"/>
      <c r="F32" s="622"/>
      <c r="G32" s="622"/>
      <c r="H32" s="622"/>
      <c r="I32" s="622"/>
      <c r="J32" s="622"/>
    </row>
    <row r="33" spans="1:10" ht="12.75">
      <c r="A33" s="15"/>
      <c r="B33" s="15"/>
      <c r="C33" s="15"/>
      <c r="E33" s="15"/>
      <c r="H33" s="595" t="s">
        <v>83</v>
      </c>
      <c r="I33" s="595"/>
      <c r="J33" s="595"/>
    </row>
    <row r="37" spans="1:10" ht="12.75">
      <c r="A37" s="689"/>
      <c r="B37" s="689"/>
      <c r="C37" s="689"/>
      <c r="D37" s="689"/>
      <c r="E37" s="689"/>
      <c r="F37" s="689"/>
      <c r="G37" s="689"/>
      <c r="H37" s="689"/>
      <c r="I37" s="689"/>
      <c r="J37" s="689"/>
    </row>
    <row r="39" spans="1:10" ht="12.75">
      <c r="A39" s="689"/>
      <c r="B39" s="689"/>
      <c r="C39" s="689"/>
      <c r="D39" s="689"/>
      <c r="E39" s="689"/>
      <c r="F39" s="689"/>
      <c r="G39" s="689"/>
      <c r="H39" s="689"/>
      <c r="I39" s="689"/>
      <c r="J39" s="689"/>
    </row>
  </sheetData>
  <sheetProtection/>
  <mergeCells count="17">
    <mergeCell ref="A32:J32"/>
    <mergeCell ref="H33:J33"/>
    <mergeCell ref="A37:J37"/>
    <mergeCell ref="A39:J39"/>
    <mergeCell ref="A9:A10"/>
    <mergeCell ref="B9:B10"/>
    <mergeCell ref="C9:F9"/>
    <mergeCell ref="G9:J9"/>
    <mergeCell ref="I30:J30"/>
    <mergeCell ref="A31:J31"/>
    <mergeCell ref="A26:B26"/>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zoomScaleSheetLayoutView="78" zoomScalePageLayoutView="0" workbookViewId="0" topLeftCell="A4">
      <selection activeCell="I30" sqref="I30:J30"/>
    </sheetView>
  </sheetViews>
  <sheetFormatPr defaultColWidth="8.8515625" defaultRowHeight="12.75"/>
  <cols>
    <col min="1" max="1" width="7.421875" style="16" customWidth="1"/>
    <col min="2" max="2" width="21.8515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8.8515625" style="16" customWidth="1"/>
  </cols>
  <sheetData>
    <row r="1" spans="5:10" ht="12.75">
      <c r="E1" s="602"/>
      <c r="F1" s="602"/>
      <c r="G1" s="602"/>
      <c r="H1" s="602"/>
      <c r="I1" s="602"/>
      <c r="J1" s="138" t="s">
        <v>444</v>
      </c>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4.25" customHeight="1"/>
    <row r="5" spans="1:10" ht="31.5" customHeight="1">
      <c r="A5" s="679" t="s">
        <v>668</v>
      </c>
      <c r="B5" s="679"/>
      <c r="C5" s="679"/>
      <c r="D5" s="679"/>
      <c r="E5" s="679"/>
      <c r="F5" s="679"/>
      <c r="G5" s="679"/>
      <c r="H5" s="679"/>
      <c r="I5" s="679"/>
      <c r="J5" s="679"/>
    </row>
    <row r="6" spans="1:10" ht="13.5" customHeight="1">
      <c r="A6" s="1"/>
      <c r="B6" s="1"/>
      <c r="C6" s="1"/>
      <c r="D6" s="1"/>
      <c r="E6" s="1"/>
      <c r="F6" s="1"/>
      <c r="G6" s="1"/>
      <c r="H6" s="1"/>
      <c r="I6" s="1"/>
      <c r="J6" s="1"/>
    </row>
    <row r="7" ht="0.75" customHeight="1"/>
    <row r="8" spans="1:10" ht="12.75">
      <c r="A8" s="595" t="s">
        <v>931</v>
      </c>
      <c r="B8" s="595"/>
      <c r="C8" s="30"/>
      <c r="H8" s="669" t="s">
        <v>822</v>
      </c>
      <c r="I8" s="669"/>
      <c r="J8" s="669"/>
    </row>
    <row r="9" spans="1:16" ht="12.75">
      <c r="A9" s="581" t="s">
        <v>2</v>
      </c>
      <c r="B9" s="581" t="s">
        <v>3</v>
      </c>
      <c r="C9" s="574" t="s">
        <v>665</v>
      </c>
      <c r="D9" s="576"/>
      <c r="E9" s="576"/>
      <c r="F9" s="575"/>
      <c r="G9" s="574" t="s">
        <v>102</v>
      </c>
      <c r="H9" s="576"/>
      <c r="I9" s="576"/>
      <c r="J9" s="575"/>
      <c r="O9" s="19"/>
      <c r="P9" s="21"/>
    </row>
    <row r="10" spans="1:10" ht="53.25" customHeight="1">
      <c r="A10" s="581"/>
      <c r="B10" s="581"/>
      <c r="C10" s="5" t="s">
        <v>184</v>
      </c>
      <c r="D10" s="5" t="s">
        <v>15</v>
      </c>
      <c r="E10" s="270" t="s">
        <v>376</v>
      </c>
      <c r="F10" s="7" t="s">
        <v>202</v>
      </c>
      <c r="G10" s="5" t="s">
        <v>184</v>
      </c>
      <c r="H10" s="25" t="s">
        <v>16</v>
      </c>
      <c r="I10" s="105" t="s">
        <v>112</v>
      </c>
      <c r="J10" s="5" t="s">
        <v>203</v>
      </c>
    </row>
    <row r="11" spans="1:10" ht="12.75">
      <c r="A11" s="5">
        <v>1</v>
      </c>
      <c r="B11" s="5">
        <v>2</v>
      </c>
      <c r="C11" s="5">
        <v>3</v>
      </c>
      <c r="D11" s="5">
        <v>4</v>
      </c>
      <c r="E11" s="5">
        <v>5</v>
      </c>
      <c r="F11" s="7">
        <v>6</v>
      </c>
      <c r="G11" s="5">
        <v>7</v>
      </c>
      <c r="H11" s="102">
        <v>8</v>
      </c>
      <c r="I11" s="5">
        <v>9</v>
      </c>
      <c r="J11" s="5">
        <v>10</v>
      </c>
    </row>
    <row r="12" spans="1:10" ht="12.75">
      <c r="A12" s="365">
        <v>1</v>
      </c>
      <c r="B12" s="367" t="s">
        <v>862</v>
      </c>
      <c r="C12" s="366">
        <v>0</v>
      </c>
      <c r="D12" s="366">
        <v>0</v>
      </c>
      <c r="E12" s="366">
        <v>0</v>
      </c>
      <c r="F12" s="366">
        <v>0</v>
      </c>
      <c r="G12" s="366">
        <v>0</v>
      </c>
      <c r="H12" s="366">
        <v>0</v>
      </c>
      <c r="I12" s="366">
        <v>0</v>
      </c>
      <c r="J12" s="366">
        <v>0</v>
      </c>
    </row>
    <row r="13" spans="1:10" ht="12.75">
      <c r="A13" s="365">
        <v>2</v>
      </c>
      <c r="B13" s="367" t="s">
        <v>863</v>
      </c>
      <c r="C13" s="366">
        <v>0</v>
      </c>
      <c r="D13" s="366">
        <v>0</v>
      </c>
      <c r="E13" s="366">
        <v>0</v>
      </c>
      <c r="F13" s="366">
        <v>0</v>
      </c>
      <c r="G13" s="366">
        <v>0</v>
      </c>
      <c r="H13" s="366">
        <v>0</v>
      </c>
      <c r="I13" s="366">
        <v>0</v>
      </c>
      <c r="J13" s="366">
        <v>0</v>
      </c>
    </row>
    <row r="14" spans="1:10" ht="12.75">
      <c r="A14" s="365">
        <v>3</v>
      </c>
      <c r="B14" s="367" t="s">
        <v>864</v>
      </c>
      <c r="C14" s="366">
        <v>0</v>
      </c>
      <c r="D14" s="366">
        <v>0</v>
      </c>
      <c r="E14" s="366">
        <v>0</v>
      </c>
      <c r="F14" s="366">
        <v>0</v>
      </c>
      <c r="G14" s="366">
        <v>0</v>
      </c>
      <c r="H14" s="366">
        <v>0</v>
      </c>
      <c r="I14" s="366">
        <v>0</v>
      </c>
      <c r="J14" s="366">
        <v>0</v>
      </c>
    </row>
    <row r="15" spans="1:10" ht="12.75">
      <c r="A15" s="365">
        <v>4</v>
      </c>
      <c r="B15" s="367" t="s">
        <v>865</v>
      </c>
      <c r="C15" s="366">
        <v>0</v>
      </c>
      <c r="D15" s="366">
        <v>0</v>
      </c>
      <c r="E15" s="366">
        <v>0</v>
      </c>
      <c r="F15" s="366">
        <v>0</v>
      </c>
      <c r="G15" s="366">
        <v>0</v>
      </c>
      <c r="H15" s="366">
        <v>0</v>
      </c>
      <c r="I15" s="366">
        <v>0</v>
      </c>
      <c r="J15" s="366">
        <v>0</v>
      </c>
    </row>
    <row r="16" spans="1:10" ht="12.75">
      <c r="A16" s="365">
        <v>5</v>
      </c>
      <c r="B16" s="367" t="s">
        <v>866</v>
      </c>
      <c r="C16" s="366">
        <v>0</v>
      </c>
      <c r="D16" s="366">
        <v>0</v>
      </c>
      <c r="E16" s="366">
        <v>0</v>
      </c>
      <c r="F16" s="366">
        <v>0</v>
      </c>
      <c r="G16" s="366">
        <v>0</v>
      </c>
      <c r="H16" s="366">
        <v>0</v>
      </c>
      <c r="I16" s="366">
        <v>0</v>
      </c>
      <c r="J16" s="366">
        <v>0</v>
      </c>
    </row>
    <row r="17" spans="1:10" ht="12.75">
      <c r="A17" s="365">
        <v>6</v>
      </c>
      <c r="B17" s="367" t="s">
        <v>867</v>
      </c>
      <c r="C17" s="366">
        <v>0</v>
      </c>
      <c r="D17" s="366">
        <v>0</v>
      </c>
      <c r="E17" s="366">
        <v>0</v>
      </c>
      <c r="F17" s="366">
        <v>0</v>
      </c>
      <c r="G17" s="366">
        <v>0</v>
      </c>
      <c r="H17" s="366">
        <v>0</v>
      </c>
      <c r="I17" s="366">
        <v>0</v>
      </c>
      <c r="J17" s="366">
        <v>0</v>
      </c>
    </row>
    <row r="18" spans="1:10" ht="12.75">
      <c r="A18" s="365">
        <v>7</v>
      </c>
      <c r="B18" s="367" t="s">
        <v>868</v>
      </c>
      <c r="C18" s="366">
        <v>0</v>
      </c>
      <c r="D18" s="366">
        <v>0</v>
      </c>
      <c r="E18" s="366">
        <v>0</v>
      </c>
      <c r="F18" s="366">
        <v>0</v>
      </c>
      <c r="G18" s="366">
        <v>0</v>
      </c>
      <c r="H18" s="366">
        <v>0</v>
      </c>
      <c r="I18" s="366">
        <v>0</v>
      </c>
      <c r="J18" s="366">
        <v>0</v>
      </c>
    </row>
    <row r="19" spans="1:10" ht="12.75">
      <c r="A19" s="365">
        <v>8</v>
      </c>
      <c r="B19" s="367" t="s">
        <v>869</v>
      </c>
      <c r="C19" s="366">
        <v>0</v>
      </c>
      <c r="D19" s="366">
        <v>0</v>
      </c>
      <c r="E19" s="366">
        <v>0</v>
      </c>
      <c r="F19" s="366">
        <v>0</v>
      </c>
      <c r="G19" s="366">
        <v>0</v>
      </c>
      <c r="H19" s="366">
        <v>0</v>
      </c>
      <c r="I19" s="366">
        <v>0</v>
      </c>
      <c r="J19" s="366">
        <v>0</v>
      </c>
    </row>
    <row r="20" spans="1:10" ht="12.75">
      <c r="A20" s="365">
        <v>9</v>
      </c>
      <c r="B20" s="367" t="s">
        <v>870</v>
      </c>
      <c r="C20" s="366">
        <v>0</v>
      </c>
      <c r="D20" s="366">
        <v>0</v>
      </c>
      <c r="E20" s="366">
        <v>0</v>
      </c>
      <c r="F20" s="366">
        <v>0</v>
      </c>
      <c r="G20" s="366">
        <v>0</v>
      </c>
      <c r="H20" s="366">
        <v>0</v>
      </c>
      <c r="I20" s="366">
        <v>0</v>
      </c>
      <c r="J20" s="366">
        <v>0</v>
      </c>
    </row>
    <row r="21" spans="1:10" ht="12.75">
      <c r="A21" s="365">
        <v>10</v>
      </c>
      <c r="B21" s="367" t="s">
        <v>871</v>
      </c>
      <c r="C21" s="366">
        <v>0</v>
      </c>
      <c r="D21" s="366">
        <v>0</v>
      </c>
      <c r="E21" s="366">
        <v>0</v>
      </c>
      <c r="F21" s="366">
        <v>0</v>
      </c>
      <c r="G21" s="366">
        <v>0</v>
      </c>
      <c r="H21" s="366">
        <v>0</v>
      </c>
      <c r="I21" s="366">
        <v>0</v>
      </c>
      <c r="J21" s="366">
        <v>0</v>
      </c>
    </row>
    <row r="22" spans="1:10" ht="12.75">
      <c r="A22" s="365">
        <v>11</v>
      </c>
      <c r="B22" s="367" t="s">
        <v>872</v>
      </c>
      <c r="C22" s="366">
        <v>0</v>
      </c>
      <c r="D22" s="366">
        <v>0</v>
      </c>
      <c r="E22" s="366">
        <v>0</v>
      </c>
      <c r="F22" s="366">
        <v>0</v>
      </c>
      <c r="G22" s="366">
        <v>0</v>
      </c>
      <c r="H22" s="366">
        <v>0</v>
      </c>
      <c r="I22" s="366">
        <v>0</v>
      </c>
      <c r="J22" s="366">
        <v>0</v>
      </c>
    </row>
    <row r="23" spans="1:10" ht="12.75">
      <c r="A23" s="365">
        <v>12</v>
      </c>
      <c r="B23" s="367" t="s">
        <v>873</v>
      </c>
      <c r="C23" s="366">
        <v>0</v>
      </c>
      <c r="D23" s="366">
        <v>0</v>
      </c>
      <c r="E23" s="366">
        <v>0</v>
      </c>
      <c r="F23" s="366">
        <v>0</v>
      </c>
      <c r="G23" s="366">
        <v>0</v>
      </c>
      <c r="H23" s="366">
        <v>0</v>
      </c>
      <c r="I23" s="366">
        <v>0</v>
      </c>
      <c r="J23" s="366">
        <v>0</v>
      </c>
    </row>
    <row r="24" spans="1:10" ht="12.75">
      <c r="A24" s="365">
        <v>13</v>
      </c>
      <c r="B24" s="367" t="s">
        <v>874</v>
      </c>
      <c r="C24" s="366">
        <v>0</v>
      </c>
      <c r="D24" s="366">
        <v>0</v>
      </c>
      <c r="E24" s="366">
        <v>0</v>
      </c>
      <c r="F24" s="366">
        <v>0</v>
      </c>
      <c r="G24" s="366">
        <v>0</v>
      </c>
      <c r="H24" s="366">
        <v>0</v>
      </c>
      <c r="I24" s="366">
        <v>0</v>
      </c>
      <c r="J24" s="366">
        <v>0</v>
      </c>
    </row>
    <row r="25" spans="1:10" ht="12.75">
      <c r="A25" s="365">
        <v>14</v>
      </c>
      <c r="B25" s="367" t="s">
        <v>875</v>
      </c>
      <c r="C25" s="366">
        <v>0</v>
      </c>
      <c r="D25" s="366">
        <v>0</v>
      </c>
      <c r="E25" s="366">
        <v>0</v>
      </c>
      <c r="F25" s="366">
        <v>0</v>
      </c>
      <c r="G25" s="366">
        <v>0</v>
      </c>
      <c r="H25" s="366">
        <v>0</v>
      </c>
      <c r="I25" s="366">
        <v>0</v>
      </c>
      <c r="J25" s="366">
        <v>0</v>
      </c>
    </row>
    <row r="26" spans="1:10" ht="12.75">
      <c r="A26" s="696" t="s">
        <v>17</v>
      </c>
      <c r="B26" s="697"/>
      <c r="C26" s="366">
        <v>0</v>
      </c>
      <c r="D26" s="366">
        <v>0</v>
      </c>
      <c r="E26" s="366">
        <v>0</v>
      </c>
      <c r="F26" s="366">
        <v>0</v>
      </c>
      <c r="G26" s="366">
        <v>0</v>
      </c>
      <c r="H26" s="366">
        <v>0</v>
      </c>
      <c r="I26" s="366">
        <v>0</v>
      </c>
      <c r="J26" s="366">
        <v>0</v>
      </c>
    </row>
    <row r="27" spans="1:10" ht="12.75">
      <c r="A27" s="12"/>
      <c r="B27" s="29"/>
      <c r="C27" s="29"/>
      <c r="D27" s="21"/>
      <c r="E27" s="21"/>
      <c r="F27" s="21"/>
      <c r="G27" s="21"/>
      <c r="H27" s="21"/>
      <c r="I27" s="21"/>
      <c r="J27" s="21"/>
    </row>
    <row r="28" spans="1:10" ht="12.75">
      <c r="A28" s="12"/>
      <c r="B28" s="29"/>
      <c r="C28" s="29"/>
      <c r="D28" s="21"/>
      <c r="E28" s="21"/>
      <c r="F28" s="21"/>
      <c r="G28" s="21"/>
      <c r="H28" s="21"/>
      <c r="I28" s="21"/>
      <c r="J28" s="21"/>
    </row>
    <row r="29" spans="1:10" ht="12.75">
      <c r="A29" s="12"/>
      <c r="B29" s="29"/>
      <c r="C29" s="29"/>
      <c r="D29" s="21"/>
      <c r="E29" s="21"/>
      <c r="F29" s="21"/>
      <c r="G29" s="21"/>
      <c r="H29" s="21"/>
      <c r="I29" s="21"/>
      <c r="J29" s="21"/>
    </row>
    <row r="30" spans="1:10" ht="15.75" customHeight="1">
      <c r="A30" s="15" t="s">
        <v>936</v>
      </c>
      <c r="B30" s="15"/>
      <c r="C30" s="15"/>
      <c r="D30" s="15"/>
      <c r="E30" s="15"/>
      <c r="F30" s="15"/>
      <c r="G30" s="15"/>
      <c r="I30" s="620" t="s">
        <v>973</v>
      </c>
      <c r="J30" s="620"/>
    </row>
    <row r="31" spans="1:10" ht="12.75" customHeight="1">
      <c r="A31" s="622" t="s">
        <v>13</v>
      </c>
      <c r="B31" s="622"/>
      <c r="C31" s="622"/>
      <c r="D31" s="622"/>
      <c r="E31" s="622"/>
      <c r="F31" s="622"/>
      <c r="G31" s="622"/>
      <c r="H31" s="622"/>
      <c r="I31" s="622"/>
      <c r="J31" s="622"/>
    </row>
    <row r="32" spans="1:10" ht="12.75" customHeight="1">
      <c r="A32" s="622" t="s">
        <v>948</v>
      </c>
      <c r="B32" s="622"/>
      <c r="C32" s="622"/>
      <c r="D32" s="622"/>
      <c r="E32" s="622"/>
      <c r="F32" s="622"/>
      <c r="G32" s="622"/>
      <c r="H32" s="622"/>
      <c r="I32" s="622"/>
      <c r="J32" s="622"/>
    </row>
    <row r="33" spans="1:10" ht="12.75">
      <c r="A33" s="15"/>
      <c r="B33" s="15"/>
      <c r="C33" s="15"/>
      <c r="E33" s="15"/>
      <c r="H33" s="595" t="s">
        <v>83</v>
      </c>
      <c r="I33" s="595"/>
      <c r="J33" s="595"/>
    </row>
    <row r="37" spans="1:10" ht="12.75">
      <c r="A37" s="689"/>
      <c r="B37" s="689"/>
      <c r="C37" s="689"/>
      <c r="D37" s="689"/>
      <c r="E37" s="689"/>
      <c r="F37" s="689"/>
      <c r="G37" s="689"/>
      <c r="H37" s="689"/>
      <c r="I37" s="689"/>
      <c r="J37" s="689"/>
    </row>
    <row r="39" spans="1:10" ht="12.75">
      <c r="A39" s="689"/>
      <c r="B39" s="689"/>
      <c r="C39" s="689"/>
      <c r="D39" s="689"/>
      <c r="E39" s="689"/>
      <c r="F39" s="689"/>
      <c r="G39" s="689"/>
      <c r="H39" s="689"/>
      <c r="I39" s="689"/>
      <c r="J39" s="689"/>
    </row>
  </sheetData>
  <sheetProtection/>
  <mergeCells count="17">
    <mergeCell ref="A32:J32"/>
    <mergeCell ref="H33:J33"/>
    <mergeCell ref="A37:J37"/>
    <mergeCell ref="A39:J39"/>
    <mergeCell ref="A9:A10"/>
    <mergeCell ref="B9:B10"/>
    <mergeCell ref="C9:F9"/>
    <mergeCell ref="G9:J9"/>
    <mergeCell ref="I30:J30"/>
    <mergeCell ref="A31:J31"/>
    <mergeCell ref="A26:B26"/>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R34"/>
  <sheetViews>
    <sheetView zoomScaleSheetLayoutView="90" zoomScalePageLayoutView="0" workbookViewId="0" topLeftCell="A4">
      <selection activeCell="C19" sqref="C19"/>
    </sheetView>
  </sheetViews>
  <sheetFormatPr defaultColWidth="8.8515625" defaultRowHeight="12.75"/>
  <cols>
    <col min="1" max="1" width="6.7109375" style="16" customWidth="1"/>
    <col min="2" max="2" width="22.5742187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6384" width="8.8515625" style="16" customWidth="1"/>
  </cols>
  <sheetData>
    <row r="1" spans="4:15" ht="15">
      <c r="D1" s="33"/>
      <c r="E1" s="33"/>
      <c r="F1" s="33"/>
      <c r="G1" s="33"/>
      <c r="H1" s="33"/>
      <c r="I1" s="33"/>
      <c r="J1" s="33"/>
      <c r="K1" s="33"/>
      <c r="L1" s="698" t="s">
        <v>62</v>
      </c>
      <c r="M1" s="698"/>
      <c r="N1" s="40"/>
      <c r="O1" s="40"/>
    </row>
    <row r="2" spans="1:15" ht="15">
      <c r="A2" s="678" t="s">
        <v>0</v>
      </c>
      <c r="B2" s="678"/>
      <c r="C2" s="678"/>
      <c r="D2" s="678"/>
      <c r="E2" s="678"/>
      <c r="F2" s="678"/>
      <c r="G2" s="678"/>
      <c r="H2" s="678"/>
      <c r="I2" s="678"/>
      <c r="J2" s="678"/>
      <c r="K2" s="678"/>
      <c r="L2" s="678"/>
      <c r="M2" s="42"/>
      <c r="N2" s="42"/>
      <c r="O2" s="42"/>
    </row>
    <row r="3" spans="1:15" ht="20.25">
      <c r="A3" s="600" t="s">
        <v>653</v>
      </c>
      <c r="B3" s="600"/>
      <c r="C3" s="600"/>
      <c r="D3" s="600"/>
      <c r="E3" s="600"/>
      <c r="F3" s="600"/>
      <c r="G3" s="600"/>
      <c r="H3" s="600"/>
      <c r="I3" s="600"/>
      <c r="J3" s="600"/>
      <c r="K3" s="600"/>
      <c r="L3" s="600"/>
      <c r="M3" s="41"/>
      <c r="N3" s="41"/>
      <c r="O3" s="41"/>
    </row>
    <row r="4" ht="10.5" customHeight="1"/>
    <row r="5" spans="1:12" ht="19.5" customHeight="1">
      <c r="A5" s="679" t="s">
        <v>747</v>
      </c>
      <c r="B5" s="679"/>
      <c r="C5" s="679"/>
      <c r="D5" s="679"/>
      <c r="E5" s="679"/>
      <c r="F5" s="679"/>
      <c r="G5" s="679"/>
      <c r="H5" s="679"/>
      <c r="I5" s="679"/>
      <c r="J5" s="679"/>
      <c r="K5" s="679"/>
      <c r="L5" s="679"/>
    </row>
    <row r="6" spans="1:12" ht="12.75">
      <c r="A6" s="22"/>
      <c r="B6" s="22"/>
      <c r="C6" s="22"/>
      <c r="D6" s="22"/>
      <c r="E6" s="22"/>
      <c r="F6" s="22"/>
      <c r="G6" s="22"/>
      <c r="H6" s="22"/>
      <c r="I6" s="22"/>
      <c r="J6" s="22"/>
      <c r="K6" s="22"/>
      <c r="L6" s="22"/>
    </row>
    <row r="7" spans="1:12" ht="12.75">
      <c r="A7" s="595" t="s">
        <v>931</v>
      </c>
      <c r="B7" s="595"/>
      <c r="F7" s="701" t="s">
        <v>18</v>
      </c>
      <c r="G7" s="701"/>
      <c r="H7" s="701"/>
      <c r="I7" s="701"/>
      <c r="J7" s="701"/>
      <c r="K7" s="701"/>
      <c r="L7" s="701"/>
    </row>
    <row r="8" spans="1:12" ht="12.75">
      <c r="A8" s="15"/>
      <c r="F8" s="17"/>
      <c r="G8" s="101"/>
      <c r="H8" s="101"/>
      <c r="I8" s="702" t="s">
        <v>823</v>
      </c>
      <c r="J8" s="702"/>
      <c r="K8" s="702"/>
      <c r="L8" s="702"/>
    </row>
    <row r="9" spans="1:18" s="15" customFormat="1" ht="12.75">
      <c r="A9" s="581" t="s">
        <v>2</v>
      </c>
      <c r="B9" s="581" t="s">
        <v>3</v>
      </c>
      <c r="C9" s="577" t="s">
        <v>19</v>
      </c>
      <c r="D9" s="578"/>
      <c r="E9" s="578"/>
      <c r="F9" s="578"/>
      <c r="G9" s="578"/>
      <c r="H9" s="577" t="s">
        <v>41</v>
      </c>
      <c r="I9" s="578"/>
      <c r="J9" s="578"/>
      <c r="K9" s="578"/>
      <c r="L9" s="578"/>
      <c r="Q9" s="28"/>
      <c r="R9" s="29"/>
    </row>
    <row r="10" spans="1:12" s="15" customFormat="1" ht="77.25" customHeight="1">
      <c r="A10" s="581"/>
      <c r="B10" s="581"/>
      <c r="C10" s="5" t="s">
        <v>669</v>
      </c>
      <c r="D10" s="5" t="s">
        <v>670</v>
      </c>
      <c r="E10" s="5" t="s">
        <v>69</v>
      </c>
      <c r="F10" s="5" t="s">
        <v>70</v>
      </c>
      <c r="G10" s="5" t="s">
        <v>748</v>
      </c>
      <c r="H10" s="5" t="s">
        <v>669</v>
      </c>
      <c r="I10" s="5" t="s">
        <v>670</v>
      </c>
      <c r="J10" s="5" t="s">
        <v>69</v>
      </c>
      <c r="K10" s="5" t="s">
        <v>70</v>
      </c>
      <c r="L10" s="5" t="s">
        <v>749</v>
      </c>
    </row>
    <row r="11" spans="1:17" s="15" customFormat="1" ht="12.75">
      <c r="A11" s="5">
        <v>1</v>
      </c>
      <c r="B11" s="5">
        <v>2</v>
      </c>
      <c r="C11" s="5">
        <v>3</v>
      </c>
      <c r="D11" s="5">
        <v>4</v>
      </c>
      <c r="E11" s="5">
        <v>5</v>
      </c>
      <c r="F11" s="5">
        <v>6</v>
      </c>
      <c r="G11" s="5">
        <v>7</v>
      </c>
      <c r="H11" s="5">
        <v>8</v>
      </c>
      <c r="I11" s="5">
        <v>9</v>
      </c>
      <c r="J11" s="5">
        <v>10</v>
      </c>
      <c r="K11" s="5">
        <v>11</v>
      </c>
      <c r="L11" s="5">
        <v>12</v>
      </c>
      <c r="Q11" s="372"/>
    </row>
    <row r="12" spans="1:12" ht="12.75">
      <c r="A12" s="368">
        <v>1</v>
      </c>
      <c r="B12" s="370" t="s">
        <v>862</v>
      </c>
      <c r="C12" s="369">
        <v>2506.48</v>
      </c>
      <c r="D12" s="369">
        <v>0</v>
      </c>
      <c r="E12" s="372">
        <v>2492.96</v>
      </c>
      <c r="F12" s="369">
        <v>2494.34</v>
      </c>
      <c r="G12" s="372">
        <v>-1.3800000000001091</v>
      </c>
      <c r="H12" s="371">
        <v>0</v>
      </c>
      <c r="I12" s="371">
        <v>0</v>
      </c>
      <c r="J12" s="371">
        <v>0</v>
      </c>
      <c r="K12" s="371">
        <v>0</v>
      </c>
      <c r="L12" s="371">
        <v>0</v>
      </c>
    </row>
    <row r="13" spans="1:12" ht="12.75">
      <c r="A13" s="368">
        <v>2</v>
      </c>
      <c r="B13" s="370" t="s">
        <v>863</v>
      </c>
      <c r="C13" s="369">
        <v>2064.52</v>
      </c>
      <c r="D13" s="369">
        <v>0</v>
      </c>
      <c r="E13" s="372">
        <v>2031.88</v>
      </c>
      <c r="F13" s="369">
        <v>2118.32</v>
      </c>
      <c r="G13" s="372">
        <v>-86.44000000000005</v>
      </c>
      <c r="H13" s="371">
        <v>0</v>
      </c>
      <c r="I13" s="371">
        <v>0</v>
      </c>
      <c r="J13" s="371">
        <v>0</v>
      </c>
      <c r="K13" s="371">
        <v>0</v>
      </c>
      <c r="L13" s="371">
        <v>0</v>
      </c>
    </row>
    <row r="14" spans="1:12" ht="12.75">
      <c r="A14" s="368">
        <v>3</v>
      </c>
      <c r="B14" s="370" t="s">
        <v>864</v>
      </c>
      <c r="C14" s="369">
        <v>631.66</v>
      </c>
      <c r="D14" s="369">
        <v>0</v>
      </c>
      <c r="E14" s="372">
        <v>627.9</v>
      </c>
      <c r="F14" s="369">
        <v>622.56</v>
      </c>
      <c r="G14" s="372">
        <v>5.340000000000032</v>
      </c>
      <c r="H14" s="371">
        <v>0</v>
      </c>
      <c r="I14" s="371">
        <v>0</v>
      </c>
      <c r="J14" s="371">
        <v>0</v>
      </c>
      <c r="K14" s="371">
        <v>0</v>
      </c>
      <c r="L14" s="371">
        <v>0</v>
      </c>
    </row>
    <row r="15" spans="1:12" ht="12.75">
      <c r="A15" s="368">
        <v>4</v>
      </c>
      <c r="B15" s="370" t="s">
        <v>865</v>
      </c>
      <c r="C15" s="369">
        <v>1426.34</v>
      </c>
      <c r="D15" s="369">
        <v>0</v>
      </c>
      <c r="E15" s="372">
        <v>1421.71</v>
      </c>
      <c r="F15" s="369">
        <v>1434.72</v>
      </c>
      <c r="G15" s="372">
        <v>-13.009999999999991</v>
      </c>
      <c r="H15" s="371">
        <v>0</v>
      </c>
      <c r="I15" s="371">
        <v>0</v>
      </c>
      <c r="J15" s="371">
        <v>0</v>
      </c>
      <c r="K15" s="371">
        <v>0</v>
      </c>
      <c r="L15" s="371">
        <v>0</v>
      </c>
    </row>
    <row r="16" spans="1:12" ht="12.75">
      <c r="A16" s="368">
        <v>5</v>
      </c>
      <c r="B16" s="370" t="s">
        <v>866</v>
      </c>
      <c r="C16" s="369">
        <v>1350.24</v>
      </c>
      <c r="D16" s="369">
        <v>0</v>
      </c>
      <c r="E16" s="372">
        <v>1341.77</v>
      </c>
      <c r="F16" s="369">
        <v>1292.32</v>
      </c>
      <c r="G16" s="372">
        <v>49.450000000000045</v>
      </c>
      <c r="H16" s="371">
        <v>0</v>
      </c>
      <c r="I16" s="371">
        <v>0</v>
      </c>
      <c r="J16" s="371">
        <v>0</v>
      </c>
      <c r="K16" s="371">
        <v>0</v>
      </c>
      <c r="L16" s="371">
        <v>0</v>
      </c>
    </row>
    <row r="17" spans="1:12" ht="12.75">
      <c r="A17" s="368">
        <v>6</v>
      </c>
      <c r="B17" s="370" t="s">
        <v>867</v>
      </c>
      <c r="C17" s="369">
        <v>930.96</v>
      </c>
      <c r="D17" s="369">
        <v>0</v>
      </c>
      <c r="E17" s="372">
        <v>936.2</v>
      </c>
      <c r="F17" s="369">
        <v>851</v>
      </c>
      <c r="G17" s="372">
        <v>85.20000000000005</v>
      </c>
      <c r="H17" s="371">
        <v>0</v>
      </c>
      <c r="I17" s="371">
        <v>0</v>
      </c>
      <c r="J17" s="371">
        <v>0</v>
      </c>
      <c r="K17" s="371">
        <v>0</v>
      </c>
      <c r="L17" s="371">
        <v>0</v>
      </c>
    </row>
    <row r="18" spans="1:12" ht="12.75">
      <c r="A18" s="368">
        <v>7</v>
      </c>
      <c r="B18" s="370" t="s">
        <v>868</v>
      </c>
      <c r="C18" s="369">
        <v>2168.18</v>
      </c>
      <c r="D18" s="369">
        <v>0</v>
      </c>
      <c r="E18" s="372">
        <v>2121.01</v>
      </c>
      <c r="F18" s="369">
        <v>2059.74</v>
      </c>
      <c r="G18" s="372">
        <v>61.27000000000044</v>
      </c>
      <c r="H18" s="371">
        <v>0</v>
      </c>
      <c r="I18" s="371">
        <v>0</v>
      </c>
      <c r="J18" s="371">
        <v>0</v>
      </c>
      <c r="K18" s="371">
        <v>0</v>
      </c>
      <c r="L18" s="371">
        <v>0</v>
      </c>
    </row>
    <row r="19" spans="1:12" ht="12.75">
      <c r="A19" s="368">
        <v>8</v>
      </c>
      <c r="B19" s="370" t="s">
        <v>869</v>
      </c>
      <c r="C19" s="369">
        <v>2688.58</v>
      </c>
      <c r="D19" s="369">
        <v>0</v>
      </c>
      <c r="E19" s="372">
        <v>2578.03</v>
      </c>
      <c r="F19" s="369">
        <v>2556.1</v>
      </c>
      <c r="G19" s="372">
        <v>21.93000000000029</v>
      </c>
      <c r="H19" s="371">
        <v>0</v>
      </c>
      <c r="I19" s="371">
        <v>0</v>
      </c>
      <c r="J19" s="371">
        <v>0</v>
      </c>
      <c r="K19" s="371">
        <v>0</v>
      </c>
      <c r="L19" s="371">
        <v>0</v>
      </c>
    </row>
    <row r="20" spans="1:12" ht="12.75">
      <c r="A20" s="368">
        <v>9</v>
      </c>
      <c r="B20" s="370" t="s">
        <v>870</v>
      </c>
      <c r="C20" s="369">
        <v>3016.08</v>
      </c>
      <c r="D20" s="369">
        <v>0</v>
      </c>
      <c r="E20" s="372">
        <v>3029.88</v>
      </c>
      <c r="F20" s="369">
        <v>3061.34</v>
      </c>
      <c r="G20" s="372">
        <v>-31.460000000000036</v>
      </c>
      <c r="H20" s="371">
        <v>0</v>
      </c>
      <c r="I20" s="371">
        <v>0</v>
      </c>
      <c r="J20" s="371">
        <v>0</v>
      </c>
      <c r="K20" s="371">
        <v>0</v>
      </c>
      <c r="L20" s="371">
        <v>0</v>
      </c>
    </row>
    <row r="21" spans="1:12" ht="12.75">
      <c r="A21" s="368">
        <v>10</v>
      </c>
      <c r="B21" s="370" t="s">
        <v>871</v>
      </c>
      <c r="C21" s="369">
        <v>6515.34</v>
      </c>
      <c r="D21" s="369">
        <v>0</v>
      </c>
      <c r="E21" s="372">
        <v>6559.59</v>
      </c>
      <c r="F21" s="369">
        <v>6410.06</v>
      </c>
      <c r="G21" s="372">
        <v>149.52999999999975</v>
      </c>
      <c r="H21" s="371">
        <v>0</v>
      </c>
      <c r="I21" s="371">
        <v>0</v>
      </c>
      <c r="J21" s="371">
        <v>0</v>
      </c>
      <c r="K21" s="371">
        <v>0</v>
      </c>
      <c r="L21" s="371">
        <v>0</v>
      </c>
    </row>
    <row r="22" spans="1:12" ht="12.75">
      <c r="A22" s="368">
        <v>11</v>
      </c>
      <c r="B22" s="370" t="s">
        <v>872</v>
      </c>
      <c r="C22" s="369">
        <v>3290.04</v>
      </c>
      <c r="D22" s="369">
        <v>0</v>
      </c>
      <c r="E22" s="372">
        <v>3340.81</v>
      </c>
      <c r="F22" s="369">
        <v>2970.82</v>
      </c>
      <c r="G22" s="372">
        <v>369.9899999999998</v>
      </c>
      <c r="H22" s="371">
        <v>0</v>
      </c>
      <c r="I22" s="371">
        <v>0</v>
      </c>
      <c r="J22" s="371">
        <v>0</v>
      </c>
      <c r="K22" s="371">
        <v>0</v>
      </c>
      <c r="L22" s="371">
        <v>0</v>
      </c>
    </row>
    <row r="23" spans="1:12" ht="12.75">
      <c r="A23" s="368">
        <v>12</v>
      </c>
      <c r="B23" s="370" t="s">
        <v>873</v>
      </c>
      <c r="C23" s="369">
        <v>1037.36</v>
      </c>
      <c r="D23" s="369">
        <v>0</v>
      </c>
      <c r="E23" s="372">
        <v>1053.95</v>
      </c>
      <c r="F23" s="369">
        <v>1016.78</v>
      </c>
      <c r="G23" s="372">
        <v>37.17000000000007</v>
      </c>
      <c r="H23" s="371">
        <v>0</v>
      </c>
      <c r="I23" s="371">
        <v>0</v>
      </c>
      <c r="J23" s="371">
        <v>0</v>
      </c>
      <c r="K23" s="371">
        <v>0</v>
      </c>
      <c r="L23" s="371">
        <v>0</v>
      </c>
    </row>
    <row r="24" spans="1:12" ht="12.75">
      <c r="A24" s="368">
        <v>13</v>
      </c>
      <c r="B24" s="370" t="s">
        <v>874</v>
      </c>
      <c r="C24" s="369">
        <v>2587.14</v>
      </c>
      <c r="D24" s="369">
        <v>0</v>
      </c>
      <c r="E24" s="372">
        <v>2660.3</v>
      </c>
      <c r="F24" s="369">
        <v>2355.64</v>
      </c>
      <c r="G24" s="372">
        <v>304.6600000000003</v>
      </c>
      <c r="H24" s="371">
        <v>0</v>
      </c>
      <c r="I24" s="371">
        <v>0</v>
      </c>
      <c r="J24" s="371">
        <v>0</v>
      </c>
      <c r="K24" s="371">
        <v>0</v>
      </c>
      <c r="L24" s="371">
        <v>0</v>
      </c>
    </row>
    <row r="25" spans="1:12" ht="12.75">
      <c r="A25" s="368">
        <v>14</v>
      </c>
      <c r="B25" s="370" t="s">
        <v>875</v>
      </c>
      <c r="C25" s="369">
        <v>1471.76</v>
      </c>
      <c r="D25" s="369">
        <v>0</v>
      </c>
      <c r="E25" s="372">
        <v>1488.69</v>
      </c>
      <c r="F25" s="369">
        <v>1350.84</v>
      </c>
      <c r="G25" s="372">
        <v>137.85000000000014</v>
      </c>
      <c r="H25" s="371">
        <v>0</v>
      </c>
      <c r="I25" s="371">
        <v>0</v>
      </c>
      <c r="J25" s="371">
        <v>0</v>
      </c>
      <c r="K25" s="371">
        <v>0</v>
      </c>
      <c r="L25" s="371">
        <v>0</v>
      </c>
    </row>
    <row r="26" spans="1:12" ht="12.75">
      <c r="A26" s="699" t="s">
        <v>17</v>
      </c>
      <c r="B26" s="700"/>
      <c r="C26" s="369">
        <v>31684.68</v>
      </c>
      <c r="D26" s="369">
        <v>0</v>
      </c>
      <c r="E26" s="372">
        <v>31684.68</v>
      </c>
      <c r="F26" s="369">
        <v>30594.579999999998</v>
      </c>
      <c r="G26" s="372">
        <v>1090.1000000000008</v>
      </c>
      <c r="H26" s="369">
        <v>0</v>
      </c>
      <c r="I26" s="369">
        <v>0</v>
      </c>
      <c r="J26" s="369">
        <v>0</v>
      </c>
      <c r="K26" s="369">
        <v>0</v>
      </c>
      <c r="L26" s="369">
        <v>0</v>
      </c>
    </row>
    <row r="27" spans="1:12" ht="12.75">
      <c r="A27" s="20" t="s">
        <v>750</v>
      </c>
      <c r="B27" s="21"/>
      <c r="C27" s="21"/>
      <c r="D27" s="21"/>
      <c r="E27" s="21"/>
      <c r="F27" s="21"/>
      <c r="G27" s="21"/>
      <c r="H27" s="21"/>
      <c r="I27" s="21"/>
      <c r="J27" s="21"/>
      <c r="K27" s="21"/>
      <c r="L27" s="21"/>
    </row>
    <row r="28" spans="1:12" ht="15.75" customHeight="1">
      <c r="A28" s="15"/>
      <c r="B28" s="15"/>
      <c r="C28" s="15"/>
      <c r="D28" s="15"/>
      <c r="E28" s="15"/>
      <c r="F28" s="15"/>
      <c r="G28" s="15"/>
      <c r="H28" s="15"/>
      <c r="I28" s="15"/>
      <c r="J28" s="15"/>
      <c r="K28" s="15"/>
      <c r="L28" s="15"/>
    </row>
    <row r="29" spans="1:12" ht="18" customHeight="1">
      <c r="A29" s="622" t="s">
        <v>973</v>
      </c>
      <c r="B29" s="622"/>
      <c r="C29" s="622"/>
      <c r="D29" s="622"/>
      <c r="E29" s="622"/>
      <c r="F29" s="622"/>
      <c r="G29" s="622"/>
      <c r="H29" s="622"/>
      <c r="I29" s="622"/>
      <c r="J29" s="622"/>
      <c r="K29" s="622"/>
      <c r="L29" s="622"/>
    </row>
    <row r="30" spans="1:12" ht="12.75">
      <c r="A30" s="622" t="s">
        <v>13</v>
      </c>
      <c r="B30" s="622"/>
      <c r="C30" s="622"/>
      <c r="D30" s="622"/>
      <c r="E30" s="622"/>
      <c r="F30" s="622"/>
      <c r="G30" s="622"/>
      <c r="H30" s="622"/>
      <c r="I30" s="622"/>
      <c r="J30" s="622"/>
      <c r="K30" s="622"/>
      <c r="L30" s="622"/>
    </row>
    <row r="31" spans="1:12" ht="12.75">
      <c r="A31" s="622" t="s">
        <v>964</v>
      </c>
      <c r="B31" s="622"/>
      <c r="C31" s="622"/>
      <c r="D31" s="622"/>
      <c r="E31" s="622"/>
      <c r="F31" s="622"/>
      <c r="G31" s="622"/>
      <c r="H31" s="622"/>
      <c r="I31" s="622"/>
      <c r="J31" s="622"/>
      <c r="K31" s="622"/>
      <c r="L31" s="622"/>
    </row>
    <row r="32" spans="1:12" ht="12.75">
      <c r="A32" s="15" t="s">
        <v>936</v>
      </c>
      <c r="B32" s="15"/>
      <c r="C32" s="15"/>
      <c r="D32" s="15"/>
      <c r="E32" s="15"/>
      <c r="F32" s="15"/>
      <c r="J32" s="595" t="s">
        <v>83</v>
      </c>
      <c r="K32" s="595"/>
      <c r="L32" s="595"/>
    </row>
    <row r="33" ht="12.75">
      <c r="A33" s="15"/>
    </row>
    <row r="34" spans="1:12" ht="12.75">
      <c r="A34" s="680"/>
      <c r="B34" s="680"/>
      <c r="C34" s="680"/>
      <c r="D34" s="680"/>
      <c r="E34" s="680"/>
      <c r="F34" s="680"/>
      <c r="G34" s="680"/>
      <c r="H34" s="680"/>
      <c r="I34" s="680"/>
      <c r="J34" s="680"/>
      <c r="K34" s="680"/>
      <c r="L34" s="680"/>
    </row>
  </sheetData>
  <sheetProtection/>
  <mergeCells count="17">
    <mergeCell ref="A34:L34"/>
    <mergeCell ref="F7:L7"/>
    <mergeCell ref="A9:A10"/>
    <mergeCell ref="B9:B10"/>
    <mergeCell ref="A29:L29"/>
    <mergeCell ref="J32:L32"/>
    <mergeCell ref="A30:L30"/>
    <mergeCell ref="C9:G9"/>
    <mergeCell ref="H9:L9"/>
    <mergeCell ref="I8:L8"/>
    <mergeCell ref="L1:M1"/>
    <mergeCell ref="A3:L3"/>
    <mergeCell ref="A2:L2"/>
    <mergeCell ref="A5:L5"/>
    <mergeCell ref="A7:B7"/>
    <mergeCell ref="A31:L31"/>
    <mergeCell ref="A26:B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rowBreaks count="1" manualBreakCount="1">
    <brk id="3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view="pageBreakPreview" zoomScale="120" zoomScaleSheetLayoutView="120" zoomScalePageLayoutView="0" workbookViewId="0" topLeftCell="A13">
      <selection activeCell="C19" sqref="C19"/>
    </sheetView>
  </sheetViews>
  <sheetFormatPr defaultColWidth="9.140625" defaultRowHeight="12.75"/>
  <cols>
    <col min="1" max="1" width="8.7109375" style="0" customWidth="1"/>
    <col min="2" max="2" width="11.00390625" style="0" customWidth="1"/>
    <col min="3" max="3" width="114.57421875" style="0" customWidth="1"/>
  </cols>
  <sheetData>
    <row r="1" spans="1:7" ht="21.75" customHeight="1">
      <c r="A1" s="568" t="s">
        <v>570</v>
      </c>
      <c r="B1" s="568"/>
      <c r="C1" s="568"/>
      <c r="D1" s="568"/>
      <c r="E1" s="310"/>
      <c r="F1" s="310"/>
      <c r="G1" s="310"/>
    </row>
    <row r="2" spans="1:3" ht="12.75">
      <c r="A2" s="3" t="s">
        <v>73</v>
      </c>
      <c r="B2" s="3" t="s">
        <v>571</v>
      </c>
      <c r="C2" s="3" t="s">
        <v>572</v>
      </c>
    </row>
    <row r="3" spans="1:3" ht="12.75">
      <c r="A3" s="8">
        <v>1</v>
      </c>
      <c r="B3" s="311" t="s">
        <v>573</v>
      </c>
      <c r="C3" s="311" t="s">
        <v>785</v>
      </c>
    </row>
    <row r="4" spans="1:3" ht="12.75">
      <c r="A4" s="8">
        <v>2</v>
      </c>
      <c r="B4" s="311" t="s">
        <v>574</v>
      </c>
      <c r="C4" s="311" t="s">
        <v>786</v>
      </c>
    </row>
    <row r="5" spans="1:3" ht="12.75">
      <c r="A5" s="8">
        <v>3</v>
      </c>
      <c r="B5" s="311" t="s">
        <v>575</v>
      </c>
      <c r="C5" s="311" t="s">
        <v>787</v>
      </c>
    </row>
    <row r="6" spans="1:3" ht="12.75">
      <c r="A6" s="8">
        <v>4</v>
      </c>
      <c r="B6" s="311" t="s">
        <v>576</v>
      </c>
      <c r="C6" s="311" t="s">
        <v>788</v>
      </c>
    </row>
    <row r="7" spans="1:3" ht="12.75">
      <c r="A7" s="8">
        <v>5</v>
      </c>
      <c r="B7" s="311" t="s">
        <v>577</v>
      </c>
      <c r="C7" s="311" t="s">
        <v>789</v>
      </c>
    </row>
    <row r="8" spans="1:3" ht="12.75">
      <c r="A8" s="8">
        <v>6</v>
      </c>
      <c r="B8" s="311" t="s">
        <v>578</v>
      </c>
      <c r="C8" s="311" t="s">
        <v>790</v>
      </c>
    </row>
    <row r="9" spans="1:3" ht="12.75">
      <c r="A9" s="8">
        <v>7</v>
      </c>
      <c r="B9" s="311" t="s">
        <v>579</v>
      </c>
      <c r="C9" s="311" t="s">
        <v>791</v>
      </c>
    </row>
    <row r="10" spans="1:3" ht="12.75">
      <c r="A10" s="8">
        <v>8</v>
      </c>
      <c r="B10" s="311" t="s">
        <v>580</v>
      </c>
      <c r="C10" s="311" t="s">
        <v>792</v>
      </c>
    </row>
    <row r="11" spans="1:3" ht="12.75">
      <c r="A11" s="8">
        <v>9</v>
      </c>
      <c r="B11" s="311" t="s">
        <v>581</v>
      </c>
      <c r="C11" s="311" t="s">
        <v>582</v>
      </c>
    </row>
    <row r="12" spans="1:3" ht="12.75">
      <c r="A12" s="8">
        <v>10</v>
      </c>
      <c r="B12" s="311" t="s">
        <v>779</v>
      </c>
      <c r="C12" s="311" t="s">
        <v>780</v>
      </c>
    </row>
    <row r="13" spans="1:3" ht="12.75">
      <c r="A13" s="8">
        <v>11</v>
      </c>
      <c r="B13" s="311" t="s">
        <v>583</v>
      </c>
      <c r="C13" s="311" t="s">
        <v>793</v>
      </c>
    </row>
    <row r="14" spans="1:3" ht="12.75">
      <c r="A14" s="8">
        <v>12</v>
      </c>
      <c r="B14" s="311" t="s">
        <v>584</v>
      </c>
      <c r="C14" s="311" t="s">
        <v>794</v>
      </c>
    </row>
    <row r="15" spans="1:3" ht="12.75">
      <c r="A15" s="8">
        <v>13</v>
      </c>
      <c r="B15" s="311" t="s">
        <v>585</v>
      </c>
      <c r="C15" s="311" t="s">
        <v>795</v>
      </c>
    </row>
    <row r="16" spans="1:3" ht="12.75">
      <c r="A16" s="8">
        <v>14</v>
      </c>
      <c r="B16" s="311" t="s">
        <v>586</v>
      </c>
      <c r="C16" s="311" t="s">
        <v>796</v>
      </c>
    </row>
    <row r="17" spans="1:3" ht="12.75">
      <c r="A17" s="8">
        <v>15</v>
      </c>
      <c r="B17" s="311" t="s">
        <v>587</v>
      </c>
      <c r="C17" s="311" t="s">
        <v>784</v>
      </c>
    </row>
    <row r="18" spans="1:3" ht="12.75">
      <c r="A18" s="8">
        <v>16</v>
      </c>
      <c r="B18" s="311" t="s">
        <v>588</v>
      </c>
      <c r="C18" s="311" t="s">
        <v>797</v>
      </c>
    </row>
    <row r="19" spans="1:3" ht="12.75">
      <c r="A19" s="8">
        <v>17</v>
      </c>
      <c r="B19" s="311" t="s">
        <v>589</v>
      </c>
      <c r="C19" s="311" t="s">
        <v>798</v>
      </c>
    </row>
    <row r="20" spans="1:3" ht="12.75">
      <c r="A20" s="8">
        <v>18</v>
      </c>
      <c r="B20" s="311" t="s">
        <v>590</v>
      </c>
      <c r="C20" s="311" t="s">
        <v>799</v>
      </c>
    </row>
    <row r="21" spans="1:3" ht="12.75">
      <c r="A21" s="8">
        <v>19</v>
      </c>
      <c r="B21" s="311" t="s">
        <v>591</v>
      </c>
      <c r="C21" s="311" t="s">
        <v>800</v>
      </c>
    </row>
    <row r="22" spans="1:3" ht="12.75">
      <c r="A22" s="8">
        <v>20</v>
      </c>
      <c r="B22" s="311" t="s">
        <v>592</v>
      </c>
      <c r="C22" s="311" t="s">
        <v>801</v>
      </c>
    </row>
    <row r="23" spans="1:3" ht="12.75">
      <c r="A23" s="8">
        <v>21</v>
      </c>
      <c r="B23" s="311" t="s">
        <v>593</v>
      </c>
      <c r="C23" s="311" t="s">
        <v>802</v>
      </c>
    </row>
    <row r="24" spans="1:3" ht="12.75">
      <c r="A24" s="8">
        <v>22</v>
      </c>
      <c r="B24" s="311" t="s">
        <v>594</v>
      </c>
      <c r="C24" s="311" t="s">
        <v>595</v>
      </c>
    </row>
    <row r="25" spans="1:3" ht="12.75">
      <c r="A25" s="8">
        <v>23</v>
      </c>
      <c r="B25" s="311" t="s">
        <v>596</v>
      </c>
      <c r="C25" s="311" t="s">
        <v>597</v>
      </c>
    </row>
    <row r="26" spans="1:3" ht="12.75">
      <c r="A26" s="8">
        <v>24</v>
      </c>
      <c r="B26" s="311" t="s">
        <v>598</v>
      </c>
      <c r="C26" s="311" t="s">
        <v>803</v>
      </c>
    </row>
    <row r="27" spans="1:3" ht="12.75">
      <c r="A27" s="8">
        <v>25</v>
      </c>
      <c r="B27" s="311" t="s">
        <v>599</v>
      </c>
      <c r="C27" s="311" t="s">
        <v>804</v>
      </c>
    </row>
    <row r="28" spans="1:3" ht="12.75">
      <c r="A28" s="8">
        <v>26</v>
      </c>
      <c r="B28" s="311" t="s">
        <v>600</v>
      </c>
      <c r="C28" s="311" t="s">
        <v>805</v>
      </c>
    </row>
    <row r="29" spans="1:3" ht="12.75">
      <c r="A29" s="8">
        <v>27</v>
      </c>
      <c r="B29" s="311" t="s">
        <v>601</v>
      </c>
      <c r="C29" s="311" t="s">
        <v>602</v>
      </c>
    </row>
    <row r="30" spans="1:3" ht="12.75">
      <c r="A30" s="8">
        <v>28</v>
      </c>
      <c r="B30" s="311" t="s">
        <v>603</v>
      </c>
      <c r="C30" s="311" t="s">
        <v>604</v>
      </c>
    </row>
    <row r="31" spans="1:3" ht="12.75">
      <c r="A31" s="8">
        <v>29</v>
      </c>
      <c r="B31" s="311" t="s">
        <v>605</v>
      </c>
      <c r="C31" s="311" t="s">
        <v>606</v>
      </c>
    </row>
    <row r="32" spans="1:3" ht="12.75">
      <c r="A32" s="8">
        <v>30</v>
      </c>
      <c r="B32" s="311" t="s">
        <v>778</v>
      </c>
      <c r="C32" s="311" t="s">
        <v>777</v>
      </c>
    </row>
    <row r="33" spans="1:3" ht="12.75">
      <c r="A33" s="8">
        <v>31</v>
      </c>
      <c r="B33" s="311" t="s">
        <v>859</v>
      </c>
      <c r="C33" s="311" t="s">
        <v>860</v>
      </c>
    </row>
    <row r="34" spans="1:3" ht="12.75">
      <c r="A34" s="8">
        <v>32</v>
      </c>
      <c r="B34" s="311" t="s">
        <v>607</v>
      </c>
      <c r="C34" s="311" t="s">
        <v>608</v>
      </c>
    </row>
    <row r="35" spans="1:3" ht="12.75">
      <c r="A35" s="8">
        <v>33</v>
      </c>
      <c r="B35" s="311" t="s">
        <v>609</v>
      </c>
      <c r="C35" s="311" t="s">
        <v>608</v>
      </c>
    </row>
    <row r="36" spans="1:3" ht="12.75">
      <c r="A36" s="8">
        <v>34</v>
      </c>
      <c r="B36" s="311" t="s">
        <v>610</v>
      </c>
      <c r="C36" s="311" t="s">
        <v>611</v>
      </c>
    </row>
    <row r="37" spans="1:3" ht="12.75">
      <c r="A37" s="8">
        <v>35</v>
      </c>
      <c r="B37" s="311" t="s">
        <v>612</v>
      </c>
      <c r="C37" s="311" t="s">
        <v>613</v>
      </c>
    </row>
    <row r="38" spans="1:3" ht="12.75">
      <c r="A38" s="8">
        <v>36</v>
      </c>
      <c r="B38" s="311" t="s">
        <v>614</v>
      </c>
      <c r="C38" s="311" t="s">
        <v>615</v>
      </c>
    </row>
    <row r="39" spans="1:3" ht="12.75">
      <c r="A39" s="8">
        <v>37</v>
      </c>
      <c r="B39" s="311" t="s">
        <v>616</v>
      </c>
      <c r="C39" s="311" t="s">
        <v>617</v>
      </c>
    </row>
    <row r="40" spans="1:3" ht="12.75">
      <c r="A40" s="8">
        <v>38</v>
      </c>
      <c r="B40" s="311" t="s">
        <v>618</v>
      </c>
      <c r="C40" s="311" t="s">
        <v>619</v>
      </c>
    </row>
    <row r="41" spans="1:3" ht="12.75">
      <c r="A41" s="8">
        <v>39</v>
      </c>
      <c r="B41" s="311" t="s">
        <v>620</v>
      </c>
      <c r="C41" s="311" t="s">
        <v>621</v>
      </c>
    </row>
    <row r="42" spans="1:3" ht="12.75">
      <c r="A42" s="8">
        <v>40</v>
      </c>
      <c r="B42" s="311" t="s">
        <v>622</v>
      </c>
      <c r="C42" s="311" t="s">
        <v>623</v>
      </c>
    </row>
    <row r="43" spans="1:3" ht="12.75">
      <c r="A43" s="8">
        <v>41</v>
      </c>
      <c r="B43" s="311" t="s">
        <v>624</v>
      </c>
      <c r="C43" s="311" t="s">
        <v>806</v>
      </c>
    </row>
    <row r="44" spans="1:3" ht="12.75">
      <c r="A44" s="8">
        <v>42</v>
      </c>
      <c r="B44" s="311" t="s">
        <v>625</v>
      </c>
      <c r="C44" s="311" t="s">
        <v>626</v>
      </c>
    </row>
    <row r="45" spans="1:3" ht="12.75">
      <c r="A45" s="8">
        <v>43</v>
      </c>
      <c r="B45" s="311" t="s">
        <v>627</v>
      </c>
      <c r="C45" s="311" t="s">
        <v>628</v>
      </c>
    </row>
    <row r="46" spans="1:3" ht="12.75">
      <c r="A46" s="8">
        <v>44</v>
      </c>
      <c r="B46" s="311" t="s">
        <v>629</v>
      </c>
      <c r="C46" s="311" t="s">
        <v>630</v>
      </c>
    </row>
    <row r="47" spans="1:3" ht="12.75">
      <c r="A47" s="8">
        <v>45</v>
      </c>
      <c r="B47" s="311" t="s">
        <v>631</v>
      </c>
      <c r="C47" s="311" t="s">
        <v>632</v>
      </c>
    </row>
    <row r="48" spans="1:3" ht="12.75">
      <c r="A48" s="8">
        <v>46</v>
      </c>
      <c r="B48" s="311" t="s">
        <v>633</v>
      </c>
      <c r="C48" s="311" t="s">
        <v>634</v>
      </c>
    </row>
    <row r="49" spans="1:3" ht="12.75">
      <c r="A49" s="8">
        <v>47</v>
      </c>
      <c r="B49" s="311" t="s">
        <v>635</v>
      </c>
      <c r="C49" s="311" t="s">
        <v>807</v>
      </c>
    </row>
    <row r="50" spans="1:3" ht="12.75">
      <c r="A50" s="8">
        <v>48</v>
      </c>
      <c r="B50" s="311" t="s">
        <v>636</v>
      </c>
      <c r="C50" s="311" t="s">
        <v>808</v>
      </c>
    </row>
    <row r="51" spans="1:3" ht="12.75">
      <c r="A51" s="8">
        <v>49</v>
      </c>
      <c r="B51" s="311" t="s">
        <v>637</v>
      </c>
      <c r="C51" s="311" t="s">
        <v>638</v>
      </c>
    </row>
    <row r="52" spans="1:3" ht="12.75">
      <c r="A52" s="8">
        <v>50</v>
      </c>
      <c r="B52" s="311" t="s">
        <v>639</v>
      </c>
      <c r="C52" s="311" t="s">
        <v>640</v>
      </c>
    </row>
    <row r="53" spans="1:3" ht="12.75">
      <c r="A53" s="8">
        <v>51</v>
      </c>
      <c r="B53" s="311" t="s">
        <v>641</v>
      </c>
      <c r="C53" s="311" t="s">
        <v>839</v>
      </c>
    </row>
    <row r="54" spans="1:3" ht="12.75">
      <c r="A54" s="8">
        <v>52</v>
      </c>
      <c r="B54" s="311" t="s">
        <v>642</v>
      </c>
      <c r="C54" s="311" t="s">
        <v>809</v>
      </c>
    </row>
    <row r="55" spans="1:3" ht="12.75">
      <c r="A55" s="8">
        <v>53</v>
      </c>
      <c r="B55" s="311" t="s">
        <v>643</v>
      </c>
      <c r="C55" s="311" t="s">
        <v>810</v>
      </c>
    </row>
    <row r="56" spans="1:3" ht="12.75">
      <c r="A56" s="8">
        <v>54</v>
      </c>
      <c r="B56" s="311" t="s">
        <v>644</v>
      </c>
      <c r="C56" s="311" t="s">
        <v>811</v>
      </c>
    </row>
    <row r="57" spans="1:3" ht="12.75">
      <c r="A57" s="8">
        <v>55</v>
      </c>
      <c r="B57" s="311" t="s">
        <v>645</v>
      </c>
      <c r="C57" s="311" t="s">
        <v>812</v>
      </c>
    </row>
    <row r="58" spans="1:3" ht="12.75">
      <c r="A58" s="8">
        <v>56</v>
      </c>
      <c r="B58" s="311" t="s">
        <v>646</v>
      </c>
      <c r="C58" s="311" t="s">
        <v>813</v>
      </c>
    </row>
    <row r="59" spans="1:3" ht="12.75">
      <c r="A59" s="8">
        <v>57</v>
      </c>
      <c r="B59" s="311" t="s">
        <v>647</v>
      </c>
      <c r="C59" s="311" t="s">
        <v>814</v>
      </c>
    </row>
    <row r="60" spans="1:3" ht="12.75">
      <c r="A60" s="8">
        <v>58</v>
      </c>
      <c r="B60" s="311" t="s">
        <v>648</v>
      </c>
      <c r="C60" s="311" t="s">
        <v>815</v>
      </c>
    </row>
    <row r="61" spans="1:3" ht="12.75">
      <c r="A61" s="8">
        <v>59</v>
      </c>
      <c r="B61" s="311" t="s">
        <v>649</v>
      </c>
      <c r="C61" s="311" t="s">
        <v>816</v>
      </c>
    </row>
    <row r="62" spans="1:3" ht="12.75">
      <c r="A62" s="8">
        <v>60</v>
      </c>
      <c r="B62" s="311" t="s">
        <v>650</v>
      </c>
      <c r="C62" s="311" t="s">
        <v>817</v>
      </c>
    </row>
    <row r="63" spans="1:3" ht="12.75">
      <c r="A63" s="8">
        <v>61</v>
      </c>
      <c r="B63" s="311" t="s">
        <v>651</v>
      </c>
      <c r="C63" s="311" t="s">
        <v>818</v>
      </c>
    </row>
    <row r="64" spans="1:3" ht="12.75">
      <c r="A64" s="8">
        <v>62</v>
      </c>
      <c r="B64" s="311" t="s">
        <v>652</v>
      </c>
      <c r="C64" s="311" t="s">
        <v>819</v>
      </c>
    </row>
    <row r="65" spans="1:3" ht="12.75">
      <c r="A65" s="8">
        <v>63</v>
      </c>
      <c r="B65" s="328" t="s">
        <v>781</v>
      </c>
      <c r="C65" s="328" t="s">
        <v>782</v>
      </c>
    </row>
    <row r="66" spans="1:3" ht="12.75">
      <c r="A66" s="8">
        <v>64</v>
      </c>
      <c r="B66" s="328" t="s">
        <v>783</v>
      </c>
      <c r="C66" s="328" t="s">
        <v>784</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A1:S35"/>
  <sheetViews>
    <sheetView zoomScaleSheetLayoutView="90" zoomScalePageLayoutView="0" workbookViewId="0" topLeftCell="A1">
      <selection activeCell="C18" sqref="C18"/>
    </sheetView>
  </sheetViews>
  <sheetFormatPr defaultColWidth="8.8515625" defaultRowHeight="12.75"/>
  <cols>
    <col min="1" max="1" width="6.00390625" style="16" customWidth="1"/>
    <col min="2" max="2" width="22.421875" style="16" customWidth="1"/>
    <col min="3" max="3" width="10.57421875" style="16" customWidth="1"/>
    <col min="4" max="4" width="9.8515625" style="16" customWidth="1"/>
    <col min="5" max="5" width="10.2812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8.8515625" style="16" customWidth="1"/>
  </cols>
  <sheetData>
    <row r="1" spans="4:16" ht="15">
      <c r="D1" s="33"/>
      <c r="E1" s="33"/>
      <c r="F1" s="33"/>
      <c r="G1" s="33"/>
      <c r="H1" s="33"/>
      <c r="I1" s="33"/>
      <c r="J1" s="33"/>
      <c r="K1" s="33"/>
      <c r="L1" s="698" t="s">
        <v>71</v>
      </c>
      <c r="M1" s="698"/>
      <c r="N1" s="698"/>
      <c r="O1" s="40"/>
      <c r="P1" s="40"/>
    </row>
    <row r="2" spans="1:16" ht="15">
      <c r="A2" s="678" t="s">
        <v>0</v>
      </c>
      <c r="B2" s="678"/>
      <c r="C2" s="678"/>
      <c r="D2" s="678"/>
      <c r="E2" s="678"/>
      <c r="F2" s="678"/>
      <c r="G2" s="678"/>
      <c r="H2" s="678"/>
      <c r="I2" s="678"/>
      <c r="J2" s="678"/>
      <c r="K2" s="678"/>
      <c r="L2" s="678"/>
      <c r="M2" s="42"/>
      <c r="N2" s="42"/>
      <c r="O2" s="42"/>
      <c r="P2" s="42"/>
    </row>
    <row r="3" spans="1:16" ht="20.25">
      <c r="A3" s="705" t="s">
        <v>653</v>
      </c>
      <c r="B3" s="705"/>
      <c r="C3" s="705"/>
      <c r="D3" s="705"/>
      <c r="E3" s="705"/>
      <c r="F3" s="705"/>
      <c r="G3" s="705"/>
      <c r="H3" s="705"/>
      <c r="I3" s="705"/>
      <c r="J3" s="705"/>
      <c r="K3" s="705"/>
      <c r="L3" s="705"/>
      <c r="M3" s="41"/>
      <c r="N3" s="41"/>
      <c r="O3" s="41"/>
      <c r="P3" s="41"/>
    </row>
    <row r="4" ht="10.5" customHeight="1"/>
    <row r="5" spans="1:12" ht="19.5" customHeight="1">
      <c r="A5" s="679" t="s">
        <v>753</v>
      </c>
      <c r="B5" s="679"/>
      <c r="C5" s="679"/>
      <c r="D5" s="679"/>
      <c r="E5" s="679"/>
      <c r="F5" s="679"/>
      <c r="G5" s="679"/>
      <c r="H5" s="679"/>
      <c r="I5" s="679"/>
      <c r="J5" s="679"/>
      <c r="K5" s="679"/>
      <c r="L5" s="679"/>
    </row>
    <row r="6" spans="1:12" ht="12.75">
      <c r="A6" s="22"/>
      <c r="B6" s="22"/>
      <c r="C6" s="22"/>
      <c r="D6" s="22"/>
      <c r="E6" s="22"/>
      <c r="F6" s="22"/>
      <c r="G6" s="22"/>
      <c r="H6" s="22"/>
      <c r="I6" s="22"/>
      <c r="J6" s="22"/>
      <c r="K6" s="22"/>
      <c r="L6" s="22"/>
    </row>
    <row r="7" spans="1:12" ht="12.75">
      <c r="A7" s="595" t="s">
        <v>931</v>
      </c>
      <c r="B7" s="595"/>
      <c r="F7" s="701" t="s">
        <v>18</v>
      </c>
      <c r="G7" s="701"/>
      <c r="H7" s="701"/>
      <c r="I7" s="701"/>
      <c r="J7" s="701"/>
      <c r="K7" s="701"/>
      <c r="L7" s="701"/>
    </row>
    <row r="8" spans="1:12" ht="12.75">
      <c r="A8" s="15"/>
      <c r="F8" s="17"/>
      <c r="G8" s="101"/>
      <c r="H8" s="101"/>
      <c r="I8" s="669" t="s">
        <v>823</v>
      </c>
      <c r="J8" s="669"/>
      <c r="K8" s="669"/>
      <c r="L8" s="669"/>
    </row>
    <row r="9" spans="1:19" s="15" customFormat="1" ht="12.75">
      <c r="A9" s="581" t="s">
        <v>2</v>
      </c>
      <c r="B9" s="581" t="s">
        <v>3</v>
      </c>
      <c r="C9" s="577" t="s">
        <v>19</v>
      </c>
      <c r="D9" s="578"/>
      <c r="E9" s="578"/>
      <c r="F9" s="578"/>
      <c r="G9" s="578"/>
      <c r="H9" s="577" t="s">
        <v>41</v>
      </c>
      <c r="I9" s="578"/>
      <c r="J9" s="578"/>
      <c r="K9" s="578"/>
      <c r="L9" s="578"/>
      <c r="R9" s="28"/>
      <c r="S9" s="29"/>
    </row>
    <row r="10" spans="1:12" s="15" customFormat="1" ht="77.25" customHeight="1">
      <c r="A10" s="581"/>
      <c r="B10" s="581"/>
      <c r="C10" s="5" t="s">
        <v>669</v>
      </c>
      <c r="D10" s="5" t="s">
        <v>671</v>
      </c>
      <c r="E10" s="5" t="s">
        <v>69</v>
      </c>
      <c r="F10" s="5" t="s">
        <v>70</v>
      </c>
      <c r="G10" s="5" t="s">
        <v>751</v>
      </c>
      <c r="H10" s="5" t="s">
        <v>669</v>
      </c>
      <c r="I10" s="5" t="s">
        <v>671</v>
      </c>
      <c r="J10" s="5" t="s">
        <v>69</v>
      </c>
      <c r="K10" s="5" t="s">
        <v>70</v>
      </c>
      <c r="L10" s="5" t="s">
        <v>752</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373">
        <v>1</v>
      </c>
      <c r="B12" s="375" t="s">
        <v>862</v>
      </c>
      <c r="C12" s="374">
        <v>2658.35</v>
      </c>
      <c r="D12" s="374">
        <v>29.13</v>
      </c>
      <c r="E12" s="374">
        <v>2635.94</v>
      </c>
      <c r="F12" s="374">
        <v>2314.41</v>
      </c>
      <c r="G12" s="374">
        <v>350.6600000000003</v>
      </c>
      <c r="H12" s="376">
        <v>0</v>
      </c>
      <c r="I12" s="376">
        <v>0</v>
      </c>
      <c r="J12" s="376">
        <v>0</v>
      </c>
      <c r="K12" s="376">
        <v>0</v>
      </c>
      <c r="L12" s="377">
        <v>0</v>
      </c>
    </row>
    <row r="13" spans="1:12" ht="12.75">
      <c r="A13" s="373">
        <v>2</v>
      </c>
      <c r="B13" s="375" t="s">
        <v>863</v>
      </c>
      <c r="C13" s="374">
        <v>2522.49</v>
      </c>
      <c r="D13" s="374">
        <v>21.78</v>
      </c>
      <c r="E13" s="374">
        <v>2369.32</v>
      </c>
      <c r="F13" s="374">
        <v>2293.24</v>
      </c>
      <c r="G13" s="374">
        <v>97.86000000000058</v>
      </c>
      <c r="H13" s="376">
        <v>0</v>
      </c>
      <c r="I13" s="376">
        <v>0</v>
      </c>
      <c r="J13" s="376">
        <v>0</v>
      </c>
      <c r="K13" s="376">
        <v>0</v>
      </c>
      <c r="L13" s="377">
        <v>0</v>
      </c>
    </row>
    <row r="14" spans="1:12" ht="12.75">
      <c r="A14" s="373">
        <v>3</v>
      </c>
      <c r="B14" s="375" t="s">
        <v>864</v>
      </c>
      <c r="C14" s="374">
        <v>823.85</v>
      </c>
      <c r="D14" s="374">
        <v>13.53</v>
      </c>
      <c r="E14" s="374">
        <v>761.09</v>
      </c>
      <c r="F14" s="374">
        <v>765.49</v>
      </c>
      <c r="G14" s="374">
        <v>9.129999999999995</v>
      </c>
      <c r="H14" s="376">
        <v>0</v>
      </c>
      <c r="I14" s="376">
        <v>0</v>
      </c>
      <c r="J14" s="376">
        <v>0</v>
      </c>
      <c r="K14" s="376">
        <v>0</v>
      </c>
      <c r="L14" s="377">
        <v>0</v>
      </c>
    </row>
    <row r="15" spans="1:12" ht="12.75">
      <c r="A15" s="373">
        <v>4</v>
      </c>
      <c r="B15" s="375" t="s">
        <v>865</v>
      </c>
      <c r="C15" s="374">
        <v>1859.81</v>
      </c>
      <c r="D15" s="374">
        <v>19.89</v>
      </c>
      <c r="E15" s="374">
        <v>1803.15</v>
      </c>
      <c r="F15" s="374">
        <v>1751.2</v>
      </c>
      <c r="G15" s="374">
        <v>71.84000000000015</v>
      </c>
      <c r="H15" s="376">
        <v>0</v>
      </c>
      <c r="I15" s="376">
        <v>0</v>
      </c>
      <c r="J15" s="376">
        <v>0</v>
      </c>
      <c r="K15" s="376">
        <v>0</v>
      </c>
      <c r="L15" s="377">
        <v>0</v>
      </c>
    </row>
    <row r="16" spans="1:12" ht="12.75">
      <c r="A16" s="373">
        <v>5</v>
      </c>
      <c r="B16" s="375" t="s">
        <v>866</v>
      </c>
      <c r="C16" s="374">
        <v>1726.43</v>
      </c>
      <c r="D16" s="374">
        <v>36.24</v>
      </c>
      <c r="E16" s="374">
        <v>1649</v>
      </c>
      <c r="F16" s="374">
        <v>1473.4</v>
      </c>
      <c r="G16" s="374">
        <v>211.83999999999992</v>
      </c>
      <c r="H16" s="376">
        <v>0</v>
      </c>
      <c r="I16" s="376">
        <v>0</v>
      </c>
      <c r="J16" s="376">
        <v>0</v>
      </c>
      <c r="K16" s="376">
        <v>0</v>
      </c>
      <c r="L16" s="377">
        <v>0</v>
      </c>
    </row>
    <row r="17" spans="1:12" ht="12.75">
      <c r="A17" s="373">
        <v>6</v>
      </c>
      <c r="B17" s="375" t="s">
        <v>867</v>
      </c>
      <c r="C17" s="374">
        <v>1018.64</v>
      </c>
      <c r="D17" s="374">
        <v>28.49</v>
      </c>
      <c r="E17" s="374">
        <v>1018.71</v>
      </c>
      <c r="F17" s="374">
        <v>907.13</v>
      </c>
      <c r="G17" s="374">
        <v>140.07000000000005</v>
      </c>
      <c r="H17" s="376">
        <v>0</v>
      </c>
      <c r="I17" s="376">
        <v>0</v>
      </c>
      <c r="J17" s="376">
        <v>0</v>
      </c>
      <c r="K17" s="376">
        <v>0</v>
      </c>
      <c r="L17" s="377">
        <v>0</v>
      </c>
    </row>
    <row r="18" spans="1:12" ht="12.75">
      <c r="A18" s="373">
        <v>7</v>
      </c>
      <c r="B18" s="375" t="s">
        <v>868</v>
      </c>
      <c r="C18" s="374">
        <v>2573.04</v>
      </c>
      <c r="D18" s="374">
        <v>66.36</v>
      </c>
      <c r="E18" s="374">
        <v>2419.36</v>
      </c>
      <c r="F18" s="374">
        <v>2159.08</v>
      </c>
      <c r="G18" s="374">
        <v>326.6400000000003</v>
      </c>
      <c r="H18" s="376">
        <v>0</v>
      </c>
      <c r="I18" s="376">
        <v>0</v>
      </c>
      <c r="J18" s="376">
        <v>0</v>
      </c>
      <c r="K18" s="376">
        <v>0</v>
      </c>
      <c r="L18" s="377">
        <v>0</v>
      </c>
    </row>
    <row r="19" spans="1:12" ht="12.75">
      <c r="A19" s="373">
        <v>8</v>
      </c>
      <c r="B19" s="375" t="s">
        <v>869</v>
      </c>
      <c r="C19" s="374">
        <v>2917.2</v>
      </c>
      <c r="D19" s="374">
        <v>44.18</v>
      </c>
      <c r="E19" s="374">
        <v>2669.61</v>
      </c>
      <c r="F19" s="374">
        <v>2463.38</v>
      </c>
      <c r="G19" s="374">
        <v>250.40999999999985</v>
      </c>
      <c r="H19" s="376">
        <v>0</v>
      </c>
      <c r="I19" s="376">
        <v>0</v>
      </c>
      <c r="J19" s="376">
        <v>0</v>
      </c>
      <c r="K19" s="376">
        <v>0</v>
      </c>
      <c r="L19" s="377">
        <v>0</v>
      </c>
    </row>
    <row r="20" spans="1:12" ht="12.75">
      <c r="A20" s="373">
        <v>9</v>
      </c>
      <c r="B20" s="375" t="s">
        <v>870</v>
      </c>
      <c r="C20" s="374">
        <v>3248.39</v>
      </c>
      <c r="D20" s="374">
        <v>19.69</v>
      </c>
      <c r="E20" s="374">
        <v>3219.01</v>
      </c>
      <c r="F20" s="374">
        <v>2801.8</v>
      </c>
      <c r="G20" s="374">
        <v>436.9000000000001</v>
      </c>
      <c r="H20" s="376">
        <v>0</v>
      </c>
      <c r="I20" s="376">
        <v>0</v>
      </c>
      <c r="J20" s="376">
        <v>0</v>
      </c>
      <c r="K20" s="376">
        <v>0</v>
      </c>
      <c r="L20" s="377">
        <v>0</v>
      </c>
    </row>
    <row r="21" spans="1:12" ht="12.75">
      <c r="A21" s="373">
        <v>10</v>
      </c>
      <c r="B21" s="375" t="s">
        <v>871</v>
      </c>
      <c r="C21" s="374">
        <v>6557.79</v>
      </c>
      <c r="D21" s="374">
        <v>17.69</v>
      </c>
      <c r="E21" s="374">
        <v>6760.14</v>
      </c>
      <c r="F21" s="374">
        <v>6014.41</v>
      </c>
      <c r="G21" s="374">
        <v>763.4200000000001</v>
      </c>
      <c r="H21" s="376">
        <v>0</v>
      </c>
      <c r="I21" s="376">
        <v>0</v>
      </c>
      <c r="J21" s="376">
        <v>0</v>
      </c>
      <c r="K21" s="376">
        <v>0</v>
      </c>
      <c r="L21" s="377">
        <v>0</v>
      </c>
    </row>
    <row r="22" spans="1:12" ht="12.75">
      <c r="A22" s="373">
        <v>11</v>
      </c>
      <c r="B22" s="375" t="s">
        <v>872</v>
      </c>
      <c r="C22" s="374">
        <v>3878.42</v>
      </c>
      <c r="D22" s="374">
        <v>21.04</v>
      </c>
      <c r="E22" s="374">
        <v>3929.27</v>
      </c>
      <c r="F22" s="374">
        <v>3269.56</v>
      </c>
      <c r="G22" s="374">
        <v>680.75</v>
      </c>
      <c r="H22" s="376">
        <v>0</v>
      </c>
      <c r="I22" s="376">
        <v>0</v>
      </c>
      <c r="J22" s="376">
        <v>0</v>
      </c>
      <c r="K22" s="376">
        <v>0</v>
      </c>
      <c r="L22" s="377">
        <v>0</v>
      </c>
    </row>
    <row r="23" spans="1:12" ht="12.75">
      <c r="A23" s="373">
        <v>12</v>
      </c>
      <c r="B23" s="375" t="s">
        <v>873</v>
      </c>
      <c r="C23" s="374">
        <v>1101.14</v>
      </c>
      <c r="D23" s="374">
        <v>46.33</v>
      </c>
      <c r="E23" s="374">
        <v>1138.87</v>
      </c>
      <c r="F23" s="374">
        <v>993.53</v>
      </c>
      <c r="G23" s="374">
        <v>191.66999999999985</v>
      </c>
      <c r="H23" s="376">
        <v>0</v>
      </c>
      <c r="I23" s="376">
        <v>0</v>
      </c>
      <c r="J23" s="376">
        <v>0</v>
      </c>
      <c r="K23" s="376">
        <v>0</v>
      </c>
      <c r="L23" s="377">
        <v>0</v>
      </c>
    </row>
    <row r="24" spans="1:12" ht="12.75">
      <c r="A24" s="373">
        <v>13</v>
      </c>
      <c r="B24" s="375" t="s">
        <v>874</v>
      </c>
      <c r="C24" s="374">
        <v>2849.81</v>
      </c>
      <c r="D24" s="374">
        <v>24.18</v>
      </c>
      <c r="E24" s="374">
        <v>2898.17</v>
      </c>
      <c r="F24" s="374">
        <v>2424.51</v>
      </c>
      <c r="G24" s="374">
        <v>497.8399999999997</v>
      </c>
      <c r="H24" s="376">
        <v>0</v>
      </c>
      <c r="I24" s="376">
        <v>0</v>
      </c>
      <c r="J24" s="376">
        <v>0</v>
      </c>
      <c r="K24" s="376">
        <v>0</v>
      </c>
      <c r="L24" s="377">
        <v>0</v>
      </c>
    </row>
    <row r="25" spans="1:12" ht="12.75">
      <c r="A25" s="373">
        <v>14</v>
      </c>
      <c r="B25" s="375" t="s">
        <v>875</v>
      </c>
      <c r="C25" s="374">
        <v>1593.54</v>
      </c>
      <c r="D25" s="374">
        <v>34.26</v>
      </c>
      <c r="E25" s="374">
        <v>1634.49</v>
      </c>
      <c r="F25" s="374">
        <v>1378.23</v>
      </c>
      <c r="G25" s="374">
        <v>290.52</v>
      </c>
      <c r="H25" s="376">
        <v>0</v>
      </c>
      <c r="I25" s="376">
        <v>0</v>
      </c>
      <c r="J25" s="376">
        <v>0</v>
      </c>
      <c r="K25" s="376">
        <v>0</v>
      </c>
      <c r="L25" s="377">
        <v>0</v>
      </c>
    </row>
    <row r="26" spans="1:12" ht="12.75">
      <c r="A26" s="703" t="s">
        <v>17</v>
      </c>
      <c r="B26" s="704"/>
      <c r="C26" s="374">
        <v>35328.9</v>
      </c>
      <c r="D26" s="374">
        <v>422.79</v>
      </c>
      <c r="E26" s="374">
        <v>34906.13</v>
      </c>
      <c r="F26" s="374">
        <v>31009.37</v>
      </c>
      <c r="G26" s="374">
        <v>4319.550000000001</v>
      </c>
      <c r="H26" s="377">
        <v>0</v>
      </c>
      <c r="I26" s="377">
        <v>0</v>
      </c>
      <c r="J26" s="377">
        <v>0</v>
      </c>
      <c r="K26" s="377">
        <v>0</v>
      </c>
      <c r="L26" s="377">
        <v>0</v>
      </c>
    </row>
    <row r="27" spans="1:12" ht="12.75">
      <c r="A27" s="20" t="s">
        <v>750</v>
      </c>
      <c r="B27" s="21"/>
      <c r="C27" s="21"/>
      <c r="D27" s="21"/>
      <c r="E27" s="21"/>
      <c r="F27" s="21"/>
      <c r="G27" s="21"/>
      <c r="H27" s="21"/>
      <c r="I27" s="21"/>
      <c r="J27" s="21"/>
      <c r="K27" s="21"/>
      <c r="L27" s="21"/>
    </row>
    <row r="28" spans="1:12" ht="15.75" customHeight="1">
      <c r="A28" s="15"/>
      <c r="B28" s="15"/>
      <c r="C28" s="15"/>
      <c r="D28" s="15"/>
      <c r="E28" s="15"/>
      <c r="F28" s="15"/>
      <c r="G28" s="15"/>
      <c r="H28" s="15"/>
      <c r="I28" s="15"/>
      <c r="J28" s="15"/>
      <c r="K28" s="15"/>
      <c r="L28" s="15"/>
    </row>
    <row r="29" spans="1:12" ht="15.75" customHeight="1">
      <c r="A29" s="15"/>
      <c r="B29" s="15"/>
      <c r="C29" s="15"/>
      <c r="D29" s="15"/>
      <c r="E29" s="15"/>
      <c r="F29" s="15"/>
      <c r="G29" s="15"/>
      <c r="H29" s="15"/>
      <c r="I29" s="15"/>
      <c r="J29" s="15"/>
      <c r="K29" s="15"/>
      <c r="L29" s="15"/>
    </row>
    <row r="30" spans="1:12" ht="14.25" customHeight="1">
      <c r="A30" s="622" t="s">
        <v>973</v>
      </c>
      <c r="B30" s="622"/>
      <c r="C30" s="622"/>
      <c r="D30" s="622"/>
      <c r="E30" s="622"/>
      <c r="F30" s="622"/>
      <c r="G30" s="622"/>
      <c r="H30" s="622"/>
      <c r="I30" s="622"/>
      <c r="J30" s="622"/>
      <c r="K30" s="622"/>
      <c r="L30" s="622"/>
    </row>
    <row r="31" spans="1:12" ht="12.75">
      <c r="A31" s="622" t="s">
        <v>13</v>
      </c>
      <c r="B31" s="622"/>
      <c r="C31" s="622"/>
      <c r="D31" s="622"/>
      <c r="E31" s="622"/>
      <c r="F31" s="622"/>
      <c r="G31" s="622"/>
      <c r="H31" s="622"/>
      <c r="I31" s="622"/>
      <c r="J31" s="622"/>
      <c r="K31" s="622"/>
      <c r="L31" s="622"/>
    </row>
    <row r="32" spans="1:12" ht="12.75">
      <c r="A32" s="622" t="s">
        <v>948</v>
      </c>
      <c r="B32" s="622"/>
      <c r="C32" s="622"/>
      <c r="D32" s="622"/>
      <c r="E32" s="622"/>
      <c r="F32" s="622"/>
      <c r="G32" s="622"/>
      <c r="H32" s="622"/>
      <c r="I32" s="622"/>
      <c r="J32" s="622"/>
      <c r="K32" s="622"/>
      <c r="L32" s="622"/>
    </row>
    <row r="33" spans="1:13" ht="12.75">
      <c r="A33" s="15" t="s">
        <v>936</v>
      </c>
      <c r="B33" s="15"/>
      <c r="C33" s="15"/>
      <c r="D33" s="15"/>
      <c r="E33" s="15"/>
      <c r="F33" s="15"/>
      <c r="J33" s="595" t="s">
        <v>83</v>
      </c>
      <c r="K33" s="595"/>
      <c r="L33" s="595"/>
      <c r="M33" s="595"/>
    </row>
    <row r="34" ht="12.75">
      <c r="A34" s="15"/>
    </row>
    <row r="35" spans="1:12" ht="12.75">
      <c r="A35" s="680"/>
      <c r="B35" s="680"/>
      <c r="C35" s="680"/>
      <c r="D35" s="680"/>
      <c r="E35" s="680"/>
      <c r="F35" s="680"/>
      <c r="G35" s="680"/>
      <c r="H35" s="680"/>
      <c r="I35" s="680"/>
      <c r="J35" s="680"/>
      <c r="K35" s="680"/>
      <c r="L35" s="680"/>
    </row>
  </sheetData>
  <sheetProtection/>
  <mergeCells count="17">
    <mergeCell ref="I8:L8"/>
    <mergeCell ref="F7:L7"/>
    <mergeCell ref="A7:B7"/>
    <mergeCell ref="L1:N1"/>
    <mergeCell ref="A2:L2"/>
    <mergeCell ref="A3:L3"/>
    <mergeCell ref="A5:L5"/>
    <mergeCell ref="A32:L32"/>
    <mergeCell ref="A35:L35"/>
    <mergeCell ref="A9:A10"/>
    <mergeCell ref="B9:B10"/>
    <mergeCell ref="C9:G9"/>
    <mergeCell ref="H9:L9"/>
    <mergeCell ref="A30:L30"/>
    <mergeCell ref="A31:L31"/>
    <mergeCell ref="J33:M33"/>
    <mergeCell ref="A26:B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rowBreaks count="1" manualBreakCount="1">
    <brk id="34"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N35"/>
  <sheetViews>
    <sheetView zoomScaleSheetLayoutView="70" zoomScalePageLayoutView="0" workbookViewId="0" topLeftCell="A7">
      <selection activeCell="K34" sqref="K34:N34"/>
    </sheetView>
  </sheetViews>
  <sheetFormatPr defaultColWidth="8.8515625" defaultRowHeight="12.75"/>
  <cols>
    <col min="1" max="1" width="5.7109375" style="140" customWidth="1"/>
    <col min="2" max="2" width="26.140625" style="140" customWidth="1"/>
    <col min="3" max="3" width="13.00390625" style="140" customWidth="1"/>
    <col min="4" max="4" width="12.00390625" style="140" customWidth="1"/>
    <col min="5" max="5" width="12.421875" style="140" customWidth="1"/>
    <col min="6" max="6" width="12.7109375" style="140" customWidth="1"/>
    <col min="7" max="7" width="13.140625" style="140" customWidth="1"/>
    <col min="8" max="8" width="12.7109375" style="140" customWidth="1"/>
    <col min="9" max="9" width="12.140625" style="140" customWidth="1"/>
    <col min="10" max="10" width="12.140625" style="283" customWidth="1"/>
    <col min="11" max="11" width="16.57421875" style="140" customWidth="1"/>
    <col min="12" max="12" width="13.140625" style="140" customWidth="1"/>
    <col min="13" max="13" width="12.7109375" style="140" customWidth="1"/>
    <col min="14" max="16384" width="8.8515625" style="140" customWidth="1"/>
  </cols>
  <sheetData>
    <row r="1" spans="11:13" ht="12.75">
      <c r="K1" s="598" t="s">
        <v>209</v>
      </c>
      <c r="L1" s="598"/>
      <c r="M1" s="598"/>
    </row>
    <row r="2" ht="12.75" customHeight="1"/>
    <row r="3" spans="2:11" ht="15.75">
      <c r="B3" s="718" t="s">
        <v>0</v>
      </c>
      <c r="C3" s="718"/>
      <c r="D3" s="718"/>
      <c r="E3" s="718"/>
      <c r="F3" s="718"/>
      <c r="G3" s="718"/>
      <c r="H3" s="718"/>
      <c r="I3" s="718"/>
      <c r="J3" s="718"/>
      <c r="K3" s="718"/>
    </row>
    <row r="4" spans="2:11" ht="20.25">
      <c r="B4" s="719" t="s">
        <v>653</v>
      </c>
      <c r="C4" s="719"/>
      <c r="D4" s="719"/>
      <c r="E4" s="719"/>
      <c r="F4" s="719"/>
      <c r="G4" s="719"/>
      <c r="H4" s="719"/>
      <c r="I4" s="719"/>
      <c r="J4" s="719"/>
      <c r="K4" s="719"/>
    </row>
    <row r="5" ht="10.5" customHeight="1"/>
    <row r="6" spans="1:11" ht="15.75">
      <c r="A6" s="266" t="s">
        <v>672</v>
      </c>
      <c r="B6" s="266"/>
      <c r="C6" s="266"/>
      <c r="D6" s="266"/>
      <c r="E6" s="266"/>
      <c r="F6" s="266"/>
      <c r="G6" s="266"/>
      <c r="H6" s="266"/>
      <c r="I6" s="266"/>
      <c r="J6" s="284"/>
      <c r="K6" s="266"/>
    </row>
    <row r="7" spans="2:13" ht="15.75">
      <c r="B7" s="141"/>
      <c r="C7" s="141"/>
      <c r="D7" s="141"/>
      <c r="E7" s="141"/>
      <c r="F7" s="141"/>
      <c r="G7" s="141"/>
      <c r="H7" s="141"/>
      <c r="L7" s="706" t="s">
        <v>188</v>
      </c>
      <c r="M7" s="706"/>
    </row>
    <row r="8" spans="1:13" ht="15.75">
      <c r="A8" s="723" t="s">
        <v>938</v>
      </c>
      <c r="B8" s="723"/>
      <c r="C8" s="141"/>
      <c r="D8" s="141"/>
      <c r="E8" s="141"/>
      <c r="F8" s="141"/>
      <c r="G8" s="669" t="s">
        <v>823</v>
      </c>
      <c r="H8" s="669"/>
      <c r="I8" s="669"/>
      <c r="J8" s="669"/>
      <c r="K8" s="669"/>
      <c r="L8" s="669"/>
      <c r="M8" s="669"/>
    </row>
    <row r="9" spans="1:13" ht="12.75">
      <c r="A9" s="709" t="s">
        <v>23</v>
      </c>
      <c r="B9" s="708" t="s">
        <v>3</v>
      </c>
      <c r="C9" s="707" t="s">
        <v>673</v>
      </c>
      <c r="D9" s="707" t="s">
        <v>671</v>
      </c>
      <c r="E9" s="707" t="s">
        <v>224</v>
      </c>
      <c r="F9" s="707" t="s">
        <v>223</v>
      </c>
      <c r="G9" s="707"/>
      <c r="H9" s="707" t="s">
        <v>185</v>
      </c>
      <c r="I9" s="707"/>
      <c r="J9" s="720" t="s">
        <v>445</v>
      </c>
      <c r="K9" s="707" t="s">
        <v>187</v>
      </c>
      <c r="L9" s="707" t="s">
        <v>421</v>
      </c>
      <c r="M9" s="707" t="s">
        <v>244</v>
      </c>
    </row>
    <row r="10" spans="1:13" ht="12.75">
      <c r="A10" s="710"/>
      <c r="B10" s="708"/>
      <c r="C10" s="707"/>
      <c r="D10" s="707"/>
      <c r="E10" s="707"/>
      <c r="F10" s="707"/>
      <c r="G10" s="707"/>
      <c r="H10" s="707"/>
      <c r="I10" s="707"/>
      <c r="J10" s="721"/>
      <c r="K10" s="707"/>
      <c r="L10" s="707"/>
      <c r="M10" s="707"/>
    </row>
    <row r="11" spans="1:13" ht="27" customHeight="1">
      <c r="A11" s="711"/>
      <c r="B11" s="708"/>
      <c r="C11" s="707"/>
      <c r="D11" s="707"/>
      <c r="E11" s="707"/>
      <c r="F11" s="142" t="s">
        <v>186</v>
      </c>
      <c r="G11" s="142" t="s">
        <v>245</v>
      </c>
      <c r="H11" s="142" t="s">
        <v>186</v>
      </c>
      <c r="I11" s="142" t="s">
        <v>245</v>
      </c>
      <c r="J11" s="722"/>
      <c r="K11" s="707"/>
      <c r="L11" s="707"/>
      <c r="M11" s="707"/>
    </row>
    <row r="12" spans="1:13" ht="12.75">
      <c r="A12" s="147">
        <v>1</v>
      </c>
      <c r="B12" s="147">
        <v>2</v>
      </c>
      <c r="C12" s="147">
        <v>3</v>
      </c>
      <c r="D12" s="147">
        <v>4</v>
      </c>
      <c r="E12" s="147">
        <v>5</v>
      </c>
      <c r="F12" s="147">
        <v>6</v>
      </c>
      <c r="G12" s="147">
        <v>7</v>
      </c>
      <c r="H12" s="147">
        <v>8</v>
      </c>
      <c r="I12" s="147">
        <v>9</v>
      </c>
      <c r="J12" s="285"/>
      <c r="K12" s="147">
        <v>10</v>
      </c>
      <c r="L12" s="168">
        <v>11</v>
      </c>
      <c r="M12" s="168">
        <v>12</v>
      </c>
    </row>
    <row r="13" spans="1:13" ht="14.25">
      <c r="A13" s="379">
        <v>1</v>
      </c>
      <c r="B13" s="383" t="s">
        <v>862</v>
      </c>
      <c r="C13" s="380">
        <v>154.94</v>
      </c>
      <c r="D13" s="381">
        <v>0</v>
      </c>
      <c r="E13" s="380">
        <v>154.94</v>
      </c>
      <c r="F13" s="381">
        <v>5128.9</v>
      </c>
      <c r="G13" s="380">
        <v>153.87</v>
      </c>
      <c r="H13" s="381">
        <v>5128.9</v>
      </c>
      <c r="I13" s="380">
        <v>153.87</v>
      </c>
      <c r="J13" s="712"/>
      <c r="K13" s="381">
        <v>1.0699999999999932</v>
      </c>
      <c r="L13" s="715" t="s">
        <v>884</v>
      </c>
      <c r="M13" s="715" t="s">
        <v>884</v>
      </c>
    </row>
    <row r="14" spans="1:13" ht="14.25">
      <c r="A14" s="379">
        <v>2</v>
      </c>
      <c r="B14" s="383" t="s">
        <v>863</v>
      </c>
      <c r="C14" s="380">
        <v>137.61</v>
      </c>
      <c r="D14" s="381">
        <v>0</v>
      </c>
      <c r="E14" s="380">
        <v>137.61</v>
      </c>
      <c r="F14" s="381">
        <v>4401.200000000001</v>
      </c>
      <c r="G14" s="380">
        <v>132.04</v>
      </c>
      <c r="H14" s="381">
        <v>4401.200000000001</v>
      </c>
      <c r="I14" s="380">
        <v>132.04</v>
      </c>
      <c r="J14" s="713"/>
      <c r="K14" s="381">
        <v>5.570000000000022</v>
      </c>
      <c r="L14" s="716"/>
      <c r="M14" s="716"/>
    </row>
    <row r="15" spans="1:13" ht="14.25">
      <c r="A15" s="379">
        <v>3</v>
      </c>
      <c r="B15" s="383" t="s">
        <v>864</v>
      </c>
      <c r="C15" s="380">
        <v>43.67</v>
      </c>
      <c r="D15" s="381">
        <v>0</v>
      </c>
      <c r="E15" s="380">
        <v>43.67</v>
      </c>
      <c r="F15" s="381">
        <v>1388.99</v>
      </c>
      <c r="G15" s="380">
        <v>41.67</v>
      </c>
      <c r="H15" s="381">
        <v>1388.99</v>
      </c>
      <c r="I15" s="380">
        <v>41.67</v>
      </c>
      <c r="J15" s="713"/>
      <c r="K15" s="381">
        <v>2</v>
      </c>
      <c r="L15" s="716"/>
      <c r="M15" s="716"/>
    </row>
    <row r="16" spans="1:13" ht="14.25">
      <c r="A16" s="379">
        <v>4</v>
      </c>
      <c r="B16" s="383" t="s">
        <v>865</v>
      </c>
      <c r="C16" s="380">
        <v>98.58</v>
      </c>
      <c r="D16" s="381">
        <v>0</v>
      </c>
      <c r="E16" s="380">
        <v>98.58</v>
      </c>
      <c r="F16" s="381">
        <v>3224.86</v>
      </c>
      <c r="G16" s="380">
        <v>96.75</v>
      </c>
      <c r="H16" s="381">
        <v>3224.86</v>
      </c>
      <c r="I16" s="380">
        <v>96.75</v>
      </c>
      <c r="J16" s="713"/>
      <c r="K16" s="381">
        <v>1.8299999999999983</v>
      </c>
      <c r="L16" s="716"/>
      <c r="M16" s="716"/>
    </row>
    <row r="17" spans="1:13" ht="14.25">
      <c r="A17" s="379">
        <v>5</v>
      </c>
      <c r="B17" s="383" t="s">
        <v>866</v>
      </c>
      <c r="C17" s="380">
        <v>92.3</v>
      </c>
      <c r="D17" s="381">
        <v>0</v>
      </c>
      <c r="E17" s="380">
        <v>92.3</v>
      </c>
      <c r="F17" s="381">
        <v>2990.77</v>
      </c>
      <c r="G17" s="380">
        <v>89.72</v>
      </c>
      <c r="H17" s="381">
        <v>2990.77</v>
      </c>
      <c r="I17" s="380">
        <v>89.72</v>
      </c>
      <c r="J17" s="713"/>
      <c r="K17" s="381">
        <v>2.5799999999999983</v>
      </c>
      <c r="L17" s="716"/>
      <c r="M17" s="716"/>
    </row>
    <row r="18" spans="1:13" s="144" customFormat="1" ht="14.25">
      <c r="A18" s="379">
        <v>6</v>
      </c>
      <c r="B18" s="383" t="s">
        <v>867</v>
      </c>
      <c r="C18" s="380">
        <v>58.49</v>
      </c>
      <c r="D18" s="381">
        <v>0</v>
      </c>
      <c r="E18" s="380">
        <v>58.49</v>
      </c>
      <c r="F18" s="381">
        <v>1954.91</v>
      </c>
      <c r="G18" s="380">
        <v>58.65</v>
      </c>
      <c r="H18" s="381">
        <v>1954.91</v>
      </c>
      <c r="I18" s="380">
        <v>58.65</v>
      </c>
      <c r="J18" s="713"/>
      <c r="K18" s="381">
        <v>-0.1599999999999966</v>
      </c>
      <c r="L18" s="716"/>
      <c r="M18" s="716"/>
    </row>
    <row r="19" spans="1:13" s="144" customFormat="1" ht="14.25">
      <c r="A19" s="379">
        <v>7</v>
      </c>
      <c r="B19" s="383" t="s">
        <v>868</v>
      </c>
      <c r="C19" s="380">
        <v>142.24</v>
      </c>
      <c r="D19" s="381">
        <v>0</v>
      </c>
      <c r="E19" s="380">
        <v>142.24</v>
      </c>
      <c r="F19" s="381">
        <v>4540.370000000001</v>
      </c>
      <c r="G19" s="380">
        <v>136.21</v>
      </c>
      <c r="H19" s="381">
        <v>4540.370000000001</v>
      </c>
      <c r="I19" s="380">
        <v>136.21</v>
      </c>
      <c r="J19" s="713"/>
      <c r="K19" s="381">
        <v>6.030000000000001</v>
      </c>
      <c r="L19" s="716"/>
      <c r="M19" s="716"/>
    </row>
    <row r="20" spans="1:13" ht="15.75" customHeight="1">
      <c r="A20" s="379">
        <v>8</v>
      </c>
      <c r="B20" s="383" t="s">
        <v>869</v>
      </c>
      <c r="C20" s="380">
        <v>168.17</v>
      </c>
      <c r="D20" s="381">
        <v>0</v>
      </c>
      <c r="E20" s="380">
        <v>168.17</v>
      </c>
      <c r="F20" s="381">
        <v>5247.64</v>
      </c>
      <c r="G20" s="380">
        <v>157.43</v>
      </c>
      <c r="H20" s="381">
        <v>5247.64</v>
      </c>
      <c r="I20" s="380">
        <v>157.43</v>
      </c>
      <c r="J20" s="713"/>
      <c r="K20" s="381">
        <v>10.73999999999998</v>
      </c>
      <c r="L20" s="716"/>
      <c r="M20" s="716"/>
    </row>
    <row r="21" spans="1:13" ht="15.75" customHeight="1">
      <c r="A21" s="379">
        <v>9</v>
      </c>
      <c r="B21" s="383" t="s">
        <v>870</v>
      </c>
      <c r="C21" s="380">
        <v>187.93</v>
      </c>
      <c r="D21" s="381">
        <v>0</v>
      </c>
      <c r="E21" s="380">
        <v>187.93</v>
      </c>
      <c r="F21" s="381">
        <v>6248.89</v>
      </c>
      <c r="G21" s="380">
        <v>187.47</v>
      </c>
      <c r="H21" s="381">
        <v>6248.89</v>
      </c>
      <c r="I21" s="380">
        <v>187.47</v>
      </c>
      <c r="J21" s="713"/>
      <c r="K21" s="381">
        <v>0.46000000000000796</v>
      </c>
      <c r="L21" s="716"/>
      <c r="M21" s="716"/>
    </row>
    <row r="22" spans="1:13" ht="15.75" customHeight="1">
      <c r="A22" s="379">
        <v>10</v>
      </c>
      <c r="B22" s="383" t="s">
        <v>871</v>
      </c>
      <c r="C22" s="380">
        <v>392.19</v>
      </c>
      <c r="D22" s="381">
        <v>0</v>
      </c>
      <c r="E22" s="380">
        <v>392.19</v>
      </c>
      <c r="F22" s="381">
        <v>13319.73</v>
      </c>
      <c r="G22" s="380">
        <v>399.59</v>
      </c>
      <c r="H22" s="381">
        <v>13319.73</v>
      </c>
      <c r="I22" s="380">
        <v>399.59</v>
      </c>
      <c r="J22" s="713"/>
      <c r="K22" s="381">
        <v>-7.399999999999977</v>
      </c>
      <c r="L22" s="716"/>
      <c r="M22" s="716"/>
    </row>
    <row r="23" spans="1:13" ht="15.75" customHeight="1">
      <c r="A23" s="379">
        <v>11</v>
      </c>
      <c r="B23" s="383" t="s">
        <v>872</v>
      </c>
      <c r="C23" s="380">
        <v>215.05</v>
      </c>
      <c r="D23" s="381">
        <v>0</v>
      </c>
      <c r="E23" s="380">
        <v>215.05</v>
      </c>
      <c r="F23" s="381">
        <v>7270.08</v>
      </c>
      <c r="G23" s="380">
        <v>218.1</v>
      </c>
      <c r="H23" s="381">
        <v>7270.08</v>
      </c>
      <c r="I23" s="380">
        <v>218.1</v>
      </c>
      <c r="J23" s="713"/>
      <c r="K23" s="381">
        <v>-3.049999999999983</v>
      </c>
      <c r="L23" s="716"/>
      <c r="M23" s="716"/>
    </row>
    <row r="24" spans="1:13" ht="15.75" customHeight="1">
      <c r="A24" s="379">
        <v>12</v>
      </c>
      <c r="B24" s="383" t="s">
        <v>873</v>
      </c>
      <c r="C24" s="380">
        <v>64.16</v>
      </c>
      <c r="D24" s="381">
        <v>0</v>
      </c>
      <c r="E24" s="380">
        <v>64.16</v>
      </c>
      <c r="F24" s="381">
        <v>2192.8199999999997</v>
      </c>
      <c r="G24" s="380">
        <v>65.78</v>
      </c>
      <c r="H24" s="381">
        <v>2192.8199999999997</v>
      </c>
      <c r="I24" s="380">
        <v>65.78</v>
      </c>
      <c r="J24" s="713"/>
      <c r="K24" s="381">
        <v>-1.6200000000000045</v>
      </c>
      <c r="L24" s="716"/>
      <c r="M24" s="716"/>
    </row>
    <row r="25" spans="1:13" ht="15.75" customHeight="1">
      <c r="A25" s="379">
        <v>13</v>
      </c>
      <c r="B25" s="383" t="s">
        <v>874</v>
      </c>
      <c r="C25" s="380">
        <v>163.11</v>
      </c>
      <c r="D25" s="381">
        <v>0</v>
      </c>
      <c r="E25" s="380">
        <v>163.11</v>
      </c>
      <c r="F25" s="381">
        <v>5558.47</v>
      </c>
      <c r="G25" s="380">
        <v>166.75</v>
      </c>
      <c r="H25" s="381">
        <v>5558.47</v>
      </c>
      <c r="I25" s="380">
        <v>166.75</v>
      </c>
      <c r="J25" s="713"/>
      <c r="K25" s="381">
        <v>-3.6399999999999864</v>
      </c>
      <c r="L25" s="716"/>
      <c r="M25" s="716"/>
    </row>
    <row r="26" spans="1:13" ht="14.25">
      <c r="A26" s="379">
        <v>14</v>
      </c>
      <c r="B26" s="383" t="s">
        <v>875</v>
      </c>
      <c r="C26" s="380">
        <v>91.96</v>
      </c>
      <c r="D26" s="381">
        <v>0</v>
      </c>
      <c r="E26" s="380">
        <v>91.96</v>
      </c>
      <c r="F26" s="381">
        <v>3123.1800000000003</v>
      </c>
      <c r="G26" s="380">
        <v>93.7</v>
      </c>
      <c r="H26" s="381">
        <v>3123.1800000000003</v>
      </c>
      <c r="I26" s="380">
        <v>93.7</v>
      </c>
      <c r="J26" s="714"/>
      <c r="K26" s="381">
        <v>-1.740000000000009</v>
      </c>
      <c r="L26" s="717"/>
      <c r="M26" s="717"/>
    </row>
    <row r="27" spans="1:13" ht="15">
      <c r="A27" s="378" t="s">
        <v>17</v>
      </c>
      <c r="B27" s="384"/>
      <c r="C27" s="382">
        <v>2010.4</v>
      </c>
      <c r="D27" s="382">
        <v>0</v>
      </c>
      <c r="E27" s="382">
        <v>2010.4</v>
      </c>
      <c r="F27" s="382">
        <v>66590.81</v>
      </c>
      <c r="G27" s="382">
        <v>1997.7299999999998</v>
      </c>
      <c r="H27" s="382">
        <v>66590.81</v>
      </c>
      <c r="I27" s="382">
        <v>1997.7299999999998</v>
      </c>
      <c r="J27" s="382">
        <v>0</v>
      </c>
      <c r="K27" s="382">
        <v>12.68</v>
      </c>
      <c r="L27" s="382">
        <v>0</v>
      </c>
      <c r="M27" s="382">
        <v>0</v>
      </c>
    </row>
    <row r="30" ht="15.75" customHeight="1"/>
    <row r="31" spans="1:14" ht="15.75" customHeight="1">
      <c r="A31" s="622" t="s">
        <v>973</v>
      </c>
      <c r="B31" s="622"/>
      <c r="C31" s="622"/>
      <c r="D31" s="622"/>
      <c r="E31" s="622"/>
      <c r="F31" s="622"/>
      <c r="G31" s="622"/>
      <c r="H31" s="622"/>
      <c r="I31" s="622"/>
      <c r="J31" s="622"/>
      <c r="K31" s="622"/>
      <c r="L31" s="83"/>
      <c r="M31" s="83"/>
      <c r="N31" s="16"/>
    </row>
    <row r="32" spans="1:14" ht="15.75" customHeight="1">
      <c r="A32" s="622" t="s">
        <v>13</v>
      </c>
      <c r="B32" s="622"/>
      <c r="C32" s="622"/>
      <c r="D32" s="622"/>
      <c r="E32" s="622"/>
      <c r="F32" s="622"/>
      <c r="G32" s="622"/>
      <c r="H32" s="622"/>
      <c r="I32" s="622"/>
      <c r="J32" s="622"/>
      <c r="K32" s="622"/>
      <c r="L32" s="83"/>
      <c r="M32" s="83"/>
      <c r="N32" s="16"/>
    </row>
    <row r="33" spans="1:14" ht="12.75" customHeight="1">
      <c r="A33" s="622" t="s">
        <v>948</v>
      </c>
      <c r="B33" s="622"/>
      <c r="C33" s="622"/>
      <c r="D33" s="622"/>
      <c r="E33" s="622"/>
      <c r="F33" s="622"/>
      <c r="G33" s="622"/>
      <c r="H33" s="622"/>
      <c r="I33" s="622"/>
      <c r="J33" s="622"/>
      <c r="K33" s="622"/>
      <c r="L33" s="83"/>
      <c r="M33" s="83"/>
      <c r="N33" s="16"/>
    </row>
    <row r="34" spans="1:14" ht="12.75">
      <c r="A34" s="15" t="s">
        <v>20</v>
      </c>
      <c r="B34" s="15" t="s">
        <v>934</v>
      </c>
      <c r="C34" s="15"/>
      <c r="D34" s="15"/>
      <c r="E34" s="15"/>
      <c r="F34" s="15"/>
      <c r="G34" s="16"/>
      <c r="H34" s="16"/>
      <c r="I34" s="16"/>
      <c r="J34" s="286"/>
      <c r="K34" s="595" t="s">
        <v>83</v>
      </c>
      <c r="L34" s="595"/>
      <c r="M34" s="595"/>
      <c r="N34" s="595"/>
    </row>
    <row r="35" spans="1:14" ht="12.75">
      <c r="A35" s="15"/>
      <c r="B35" s="16"/>
      <c r="C35" s="16"/>
      <c r="D35" s="16"/>
      <c r="E35" s="16"/>
      <c r="F35" s="16"/>
      <c r="G35" s="16"/>
      <c r="H35" s="16"/>
      <c r="I35" s="16"/>
      <c r="J35" s="286"/>
      <c r="K35" s="16"/>
      <c r="L35" s="16"/>
      <c r="M35" s="16"/>
      <c r="N35" s="16"/>
    </row>
  </sheetData>
  <sheetProtection/>
  <mergeCells count="24">
    <mergeCell ref="K1:M1"/>
    <mergeCell ref="B3:K3"/>
    <mergeCell ref="B4:K4"/>
    <mergeCell ref="C9:C11"/>
    <mergeCell ref="J9:J11"/>
    <mergeCell ref="A8:B8"/>
    <mergeCell ref="F9:G10"/>
    <mergeCell ref="K34:N34"/>
    <mergeCell ref="A31:K31"/>
    <mergeCell ref="A32:K32"/>
    <mergeCell ref="D9:D11"/>
    <mergeCell ref="E9:E11"/>
    <mergeCell ref="J13:J26"/>
    <mergeCell ref="M13:M26"/>
    <mergeCell ref="L13:L26"/>
    <mergeCell ref="L7:M7"/>
    <mergeCell ref="G8:M8"/>
    <mergeCell ref="L9:L11"/>
    <mergeCell ref="B9:B11"/>
    <mergeCell ref="A33:K33"/>
    <mergeCell ref="H9:I10"/>
    <mergeCell ref="K9:K11"/>
    <mergeCell ref="A9:A11"/>
    <mergeCell ref="M9:M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S36"/>
  <sheetViews>
    <sheetView zoomScaleSheetLayoutView="90" zoomScalePageLayoutView="0" workbookViewId="0" topLeftCell="A10">
      <selection activeCell="P40" sqref="P40"/>
    </sheetView>
  </sheetViews>
  <sheetFormatPr defaultColWidth="8.8515625" defaultRowHeight="12.75"/>
  <cols>
    <col min="1" max="1" width="5.57421875" style="16" customWidth="1"/>
    <col min="2" max="2" width="21.71093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7.28125" style="16" customWidth="1"/>
    <col min="13" max="13" width="9.140625" style="16" hidden="1" customWidth="1"/>
    <col min="14" max="16384" width="8.8515625" style="16" customWidth="1"/>
  </cols>
  <sheetData>
    <row r="1" spans="4:16" ht="15">
      <c r="D1" s="33"/>
      <c r="E1" s="33"/>
      <c r="F1" s="33"/>
      <c r="G1" s="33"/>
      <c r="H1" s="33"/>
      <c r="I1" s="33"/>
      <c r="J1" s="33"/>
      <c r="K1" s="33"/>
      <c r="L1" s="698" t="s">
        <v>446</v>
      </c>
      <c r="M1" s="698"/>
      <c r="N1" s="698"/>
      <c r="O1" s="40"/>
      <c r="P1" s="40"/>
    </row>
    <row r="2" spans="1:16" ht="15">
      <c r="A2" s="678" t="s">
        <v>0</v>
      </c>
      <c r="B2" s="678"/>
      <c r="C2" s="678"/>
      <c r="D2" s="678"/>
      <c r="E2" s="678"/>
      <c r="F2" s="678"/>
      <c r="G2" s="678"/>
      <c r="H2" s="678"/>
      <c r="I2" s="678"/>
      <c r="J2" s="678"/>
      <c r="K2" s="678"/>
      <c r="L2" s="678"/>
      <c r="M2" s="42"/>
      <c r="N2" s="42"/>
      <c r="O2" s="42"/>
      <c r="P2" s="42"/>
    </row>
    <row r="3" spans="1:16" ht="20.25">
      <c r="A3" s="705" t="s">
        <v>653</v>
      </c>
      <c r="B3" s="705"/>
      <c r="C3" s="705"/>
      <c r="D3" s="705"/>
      <c r="E3" s="705"/>
      <c r="F3" s="705"/>
      <c r="G3" s="705"/>
      <c r="H3" s="705"/>
      <c r="I3" s="705"/>
      <c r="J3" s="705"/>
      <c r="K3" s="705"/>
      <c r="L3" s="705"/>
      <c r="M3" s="41"/>
      <c r="N3" s="41"/>
      <c r="O3" s="41"/>
      <c r="P3" s="41"/>
    </row>
    <row r="4" ht="10.5" customHeight="1"/>
    <row r="5" spans="1:12" ht="19.5" customHeight="1">
      <c r="A5" s="679" t="s">
        <v>674</v>
      </c>
      <c r="B5" s="679"/>
      <c r="C5" s="679"/>
      <c r="D5" s="679"/>
      <c r="E5" s="679"/>
      <c r="F5" s="679"/>
      <c r="G5" s="679"/>
      <c r="H5" s="679"/>
      <c r="I5" s="679"/>
      <c r="J5" s="679"/>
      <c r="K5" s="679"/>
      <c r="L5" s="679"/>
    </row>
    <row r="6" spans="1:12" ht="12.75">
      <c r="A6" s="22"/>
      <c r="B6" s="22"/>
      <c r="C6" s="22"/>
      <c r="D6" s="22"/>
      <c r="E6" s="22"/>
      <c r="F6" s="22"/>
      <c r="G6" s="22"/>
      <c r="H6" s="22"/>
      <c r="I6" s="22"/>
      <c r="J6" s="22"/>
      <c r="K6" s="22"/>
      <c r="L6" s="22"/>
    </row>
    <row r="7" spans="1:12" ht="12.75">
      <c r="A7" s="595" t="s">
        <v>931</v>
      </c>
      <c r="B7" s="595"/>
      <c r="F7" s="701" t="s">
        <v>18</v>
      </c>
      <c r="G7" s="701"/>
      <c r="H7" s="701"/>
      <c r="I7" s="701"/>
      <c r="J7" s="701"/>
      <c r="K7" s="701"/>
      <c r="L7" s="701"/>
    </row>
    <row r="8" spans="1:12" ht="12.75">
      <c r="A8" s="15"/>
      <c r="F8" s="17"/>
      <c r="G8" s="101"/>
      <c r="H8" s="101"/>
      <c r="I8" s="702" t="s">
        <v>823</v>
      </c>
      <c r="J8" s="702"/>
      <c r="K8" s="702"/>
      <c r="L8" s="702"/>
    </row>
    <row r="9" spans="1:19" s="15" customFormat="1" ht="12.75">
      <c r="A9" s="581" t="s">
        <v>2</v>
      </c>
      <c r="B9" s="581" t="s">
        <v>3</v>
      </c>
      <c r="C9" s="577" t="s">
        <v>24</v>
      </c>
      <c r="D9" s="578"/>
      <c r="E9" s="578"/>
      <c r="F9" s="578"/>
      <c r="G9" s="578"/>
      <c r="H9" s="577" t="s">
        <v>25</v>
      </c>
      <c r="I9" s="578"/>
      <c r="J9" s="578"/>
      <c r="K9" s="578"/>
      <c r="L9" s="578"/>
      <c r="R9" s="28"/>
      <c r="S9" s="29"/>
    </row>
    <row r="10" spans="1:12" s="15" customFormat="1" ht="63.75">
      <c r="A10" s="581"/>
      <c r="B10" s="581"/>
      <c r="C10" s="5" t="s">
        <v>669</v>
      </c>
      <c r="D10" s="5" t="s">
        <v>671</v>
      </c>
      <c r="E10" s="5" t="s">
        <v>69</v>
      </c>
      <c r="F10" s="5" t="s">
        <v>70</v>
      </c>
      <c r="G10" s="5" t="s">
        <v>379</v>
      </c>
      <c r="H10" s="5" t="s">
        <v>669</v>
      </c>
      <c r="I10" s="5" t="s">
        <v>671</v>
      </c>
      <c r="J10" s="5" t="s">
        <v>69</v>
      </c>
      <c r="K10" s="5" t="s">
        <v>70</v>
      </c>
      <c r="L10" s="5" t="s">
        <v>380</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385">
        <v>1</v>
      </c>
      <c r="B12" s="386" t="s">
        <v>862</v>
      </c>
      <c r="C12" s="387">
        <v>0</v>
      </c>
      <c r="D12" s="387">
        <v>0</v>
      </c>
      <c r="E12" s="387">
        <v>0</v>
      </c>
      <c r="F12" s="387">
        <v>0</v>
      </c>
      <c r="G12" s="387">
        <v>0</v>
      </c>
      <c r="H12" s="387">
        <v>0</v>
      </c>
      <c r="I12" s="387">
        <v>0</v>
      </c>
      <c r="J12" s="387">
        <v>0</v>
      </c>
      <c r="K12" s="387">
        <v>0</v>
      </c>
      <c r="L12" s="387">
        <v>0</v>
      </c>
    </row>
    <row r="13" spans="1:12" ht="12.75">
      <c r="A13" s="385">
        <v>2</v>
      </c>
      <c r="B13" s="386" t="s">
        <v>863</v>
      </c>
      <c r="C13" s="387">
        <v>0</v>
      </c>
      <c r="D13" s="387">
        <v>0</v>
      </c>
      <c r="E13" s="387">
        <v>0</v>
      </c>
      <c r="F13" s="387">
        <v>0</v>
      </c>
      <c r="G13" s="387">
        <v>0</v>
      </c>
      <c r="H13" s="387">
        <v>0</v>
      </c>
      <c r="I13" s="387">
        <v>0</v>
      </c>
      <c r="J13" s="387">
        <v>0</v>
      </c>
      <c r="K13" s="387">
        <v>0</v>
      </c>
      <c r="L13" s="387">
        <v>0</v>
      </c>
    </row>
    <row r="14" spans="1:12" ht="12.75">
      <c r="A14" s="385">
        <v>3</v>
      </c>
      <c r="B14" s="386" t="s">
        <v>864</v>
      </c>
      <c r="C14" s="387">
        <v>0</v>
      </c>
      <c r="D14" s="387">
        <v>0</v>
      </c>
      <c r="E14" s="387">
        <v>0</v>
      </c>
      <c r="F14" s="387">
        <v>0</v>
      </c>
      <c r="G14" s="387">
        <v>0</v>
      </c>
      <c r="H14" s="387">
        <v>0</v>
      </c>
      <c r="I14" s="387">
        <v>0</v>
      </c>
      <c r="J14" s="387">
        <v>0</v>
      </c>
      <c r="K14" s="387">
        <v>0</v>
      </c>
      <c r="L14" s="387">
        <v>0</v>
      </c>
    </row>
    <row r="15" spans="1:12" ht="12.75">
      <c r="A15" s="385">
        <v>4</v>
      </c>
      <c r="B15" s="386" t="s">
        <v>865</v>
      </c>
      <c r="C15" s="387">
        <v>0</v>
      </c>
      <c r="D15" s="387">
        <v>0</v>
      </c>
      <c r="E15" s="387">
        <v>0</v>
      </c>
      <c r="F15" s="387">
        <v>0</v>
      </c>
      <c r="G15" s="387">
        <v>0</v>
      </c>
      <c r="H15" s="387">
        <v>0</v>
      </c>
      <c r="I15" s="387">
        <v>0</v>
      </c>
      <c r="J15" s="387">
        <v>0</v>
      </c>
      <c r="K15" s="387">
        <v>0</v>
      </c>
      <c r="L15" s="387">
        <v>0</v>
      </c>
    </row>
    <row r="16" spans="1:12" ht="12.75">
      <c r="A16" s="385">
        <v>5</v>
      </c>
      <c r="B16" s="386" t="s">
        <v>866</v>
      </c>
      <c r="C16" s="387">
        <v>0</v>
      </c>
      <c r="D16" s="387">
        <v>0</v>
      </c>
      <c r="E16" s="387">
        <v>0</v>
      </c>
      <c r="F16" s="387">
        <v>0</v>
      </c>
      <c r="G16" s="387">
        <v>0</v>
      </c>
      <c r="H16" s="387">
        <v>0</v>
      </c>
      <c r="I16" s="387">
        <v>0</v>
      </c>
      <c r="J16" s="387">
        <v>0</v>
      </c>
      <c r="K16" s="387">
        <v>0</v>
      </c>
      <c r="L16" s="387">
        <v>0</v>
      </c>
    </row>
    <row r="17" spans="1:12" ht="12.75">
      <c r="A17" s="385">
        <v>6</v>
      </c>
      <c r="B17" s="386" t="s">
        <v>867</v>
      </c>
      <c r="C17" s="387">
        <v>0</v>
      </c>
      <c r="D17" s="387">
        <v>0</v>
      </c>
      <c r="E17" s="387">
        <v>0</v>
      </c>
      <c r="F17" s="387">
        <v>0</v>
      </c>
      <c r="G17" s="387">
        <v>0</v>
      </c>
      <c r="H17" s="387">
        <v>0</v>
      </c>
      <c r="I17" s="387">
        <v>0</v>
      </c>
      <c r="J17" s="387">
        <v>0</v>
      </c>
      <c r="K17" s="387">
        <v>0</v>
      </c>
      <c r="L17" s="387">
        <v>0</v>
      </c>
    </row>
    <row r="18" spans="1:12" ht="12.75">
      <c r="A18" s="385">
        <v>7</v>
      </c>
      <c r="B18" s="386" t="s">
        <v>868</v>
      </c>
      <c r="C18" s="387">
        <v>0</v>
      </c>
      <c r="D18" s="387">
        <v>0</v>
      </c>
      <c r="E18" s="387">
        <v>0</v>
      </c>
      <c r="F18" s="387">
        <v>0</v>
      </c>
      <c r="G18" s="387">
        <v>0</v>
      </c>
      <c r="H18" s="387">
        <v>0</v>
      </c>
      <c r="I18" s="387">
        <v>0</v>
      </c>
      <c r="J18" s="387">
        <v>0</v>
      </c>
      <c r="K18" s="387">
        <v>0</v>
      </c>
      <c r="L18" s="387">
        <v>0</v>
      </c>
    </row>
    <row r="19" spans="1:12" ht="12.75">
      <c r="A19" s="385">
        <v>8</v>
      </c>
      <c r="B19" s="386" t="s">
        <v>869</v>
      </c>
      <c r="C19" s="387">
        <v>0</v>
      </c>
      <c r="D19" s="387">
        <v>0</v>
      </c>
      <c r="E19" s="387">
        <v>0</v>
      </c>
      <c r="F19" s="387">
        <v>0</v>
      </c>
      <c r="G19" s="387">
        <v>0</v>
      </c>
      <c r="H19" s="387">
        <v>0</v>
      </c>
      <c r="I19" s="387">
        <v>0</v>
      </c>
      <c r="J19" s="387">
        <v>0</v>
      </c>
      <c r="K19" s="387">
        <v>0</v>
      </c>
      <c r="L19" s="387">
        <v>0</v>
      </c>
    </row>
    <row r="20" spans="1:12" ht="12.75">
      <c r="A20" s="385">
        <v>9</v>
      </c>
      <c r="B20" s="386" t="s">
        <v>870</v>
      </c>
      <c r="C20" s="387">
        <v>0</v>
      </c>
      <c r="D20" s="387">
        <v>0</v>
      </c>
      <c r="E20" s="387">
        <v>0</v>
      </c>
      <c r="F20" s="387">
        <v>0</v>
      </c>
      <c r="G20" s="387">
        <v>0</v>
      </c>
      <c r="H20" s="387">
        <v>0</v>
      </c>
      <c r="I20" s="387">
        <v>0</v>
      </c>
      <c r="J20" s="387">
        <v>0</v>
      </c>
      <c r="K20" s="387">
        <v>0</v>
      </c>
      <c r="L20" s="387">
        <v>0</v>
      </c>
    </row>
    <row r="21" spans="1:12" ht="12.75">
      <c r="A21" s="385">
        <v>10</v>
      </c>
      <c r="B21" s="386" t="s">
        <v>871</v>
      </c>
      <c r="C21" s="387">
        <v>0</v>
      </c>
      <c r="D21" s="387">
        <v>0</v>
      </c>
      <c r="E21" s="387">
        <v>0</v>
      </c>
      <c r="F21" s="387">
        <v>0</v>
      </c>
      <c r="G21" s="387">
        <v>0</v>
      </c>
      <c r="H21" s="387">
        <v>0</v>
      </c>
      <c r="I21" s="387">
        <v>0</v>
      </c>
      <c r="J21" s="387">
        <v>0</v>
      </c>
      <c r="K21" s="387">
        <v>0</v>
      </c>
      <c r="L21" s="387">
        <v>0</v>
      </c>
    </row>
    <row r="22" spans="1:12" ht="12.75">
      <c r="A22" s="385">
        <v>11</v>
      </c>
      <c r="B22" s="386" t="s">
        <v>872</v>
      </c>
      <c r="C22" s="387">
        <v>0</v>
      </c>
      <c r="D22" s="387">
        <v>0</v>
      </c>
      <c r="E22" s="387">
        <v>0</v>
      </c>
      <c r="F22" s="387">
        <v>0</v>
      </c>
      <c r="G22" s="387">
        <v>0</v>
      </c>
      <c r="H22" s="387">
        <v>0</v>
      </c>
      <c r="I22" s="387">
        <v>0</v>
      </c>
      <c r="J22" s="387">
        <v>0</v>
      </c>
      <c r="K22" s="387">
        <v>0</v>
      </c>
      <c r="L22" s="387">
        <v>0</v>
      </c>
    </row>
    <row r="23" spans="1:12" ht="12.75">
      <c r="A23" s="385">
        <v>12</v>
      </c>
      <c r="B23" s="386" t="s">
        <v>873</v>
      </c>
      <c r="C23" s="387">
        <v>0</v>
      </c>
      <c r="D23" s="387">
        <v>0</v>
      </c>
      <c r="E23" s="387">
        <v>0</v>
      </c>
      <c r="F23" s="387">
        <v>0</v>
      </c>
      <c r="G23" s="387">
        <v>0</v>
      </c>
      <c r="H23" s="387">
        <v>0</v>
      </c>
      <c r="I23" s="387">
        <v>0</v>
      </c>
      <c r="J23" s="387">
        <v>0</v>
      </c>
      <c r="K23" s="387">
        <v>0</v>
      </c>
      <c r="L23" s="387">
        <v>0</v>
      </c>
    </row>
    <row r="24" spans="1:12" ht="12.75">
      <c r="A24" s="385">
        <v>13</v>
      </c>
      <c r="B24" s="386" t="s">
        <v>874</v>
      </c>
      <c r="C24" s="387">
        <v>0</v>
      </c>
      <c r="D24" s="387">
        <v>0</v>
      </c>
      <c r="E24" s="387">
        <v>0</v>
      </c>
      <c r="F24" s="387">
        <v>0</v>
      </c>
      <c r="G24" s="387">
        <v>0</v>
      </c>
      <c r="H24" s="387">
        <v>0</v>
      </c>
      <c r="I24" s="387">
        <v>0</v>
      </c>
      <c r="J24" s="387">
        <v>0</v>
      </c>
      <c r="K24" s="387">
        <v>0</v>
      </c>
      <c r="L24" s="387">
        <v>0</v>
      </c>
    </row>
    <row r="25" spans="1:12" ht="12.75">
      <c r="A25" s="385">
        <v>14</v>
      </c>
      <c r="B25" s="386" t="s">
        <v>875</v>
      </c>
      <c r="C25" s="387">
        <v>0</v>
      </c>
      <c r="D25" s="387">
        <v>0</v>
      </c>
      <c r="E25" s="387">
        <v>0</v>
      </c>
      <c r="F25" s="387">
        <v>0</v>
      </c>
      <c r="G25" s="387">
        <v>0</v>
      </c>
      <c r="H25" s="387">
        <v>0</v>
      </c>
      <c r="I25" s="387">
        <v>0</v>
      </c>
      <c r="J25" s="387">
        <v>0</v>
      </c>
      <c r="K25" s="387">
        <v>0</v>
      </c>
      <c r="L25" s="387">
        <v>0</v>
      </c>
    </row>
    <row r="26" spans="1:12" ht="12.75">
      <c r="A26" s="724" t="s">
        <v>17</v>
      </c>
      <c r="B26" s="725"/>
      <c r="C26" s="387">
        <v>0</v>
      </c>
      <c r="D26" s="387">
        <v>0</v>
      </c>
      <c r="E26" s="387">
        <v>0</v>
      </c>
      <c r="F26" s="387">
        <v>0</v>
      </c>
      <c r="G26" s="387">
        <v>0</v>
      </c>
      <c r="H26" s="387">
        <v>0</v>
      </c>
      <c r="I26" s="387">
        <v>0</v>
      </c>
      <c r="J26" s="387">
        <v>0</v>
      </c>
      <c r="K26" s="387">
        <v>0</v>
      </c>
      <c r="L26" s="387">
        <v>0</v>
      </c>
    </row>
    <row r="27" spans="1:12" ht="12.75">
      <c r="A27" s="21" t="s">
        <v>378</v>
      </c>
      <c r="B27" s="21"/>
      <c r="C27" s="21"/>
      <c r="D27" s="21"/>
      <c r="E27" s="21"/>
      <c r="F27" s="21"/>
      <c r="G27" s="21"/>
      <c r="H27" s="21"/>
      <c r="I27" s="21"/>
      <c r="J27" s="21"/>
      <c r="K27" s="21"/>
      <c r="L27" s="21"/>
    </row>
    <row r="28" spans="1:12" ht="12.75">
      <c r="A28" s="20" t="s">
        <v>377</v>
      </c>
      <c r="B28" s="21"/>
      <c r="C28" s="21"/>
      <c r="D28" s="21"/>
      <c r="E28" s="21"/>
      <c r="F28" s="21"/>
      <c r="G28" s="21"/>
      <c r="H28" s="21"/>
      <c r="I28" s="21"/>
      <c r="J28" s="21"/>
      <c r="K28" s="21"/>
      <c r="L28" s="21"/>
    </row>
    <row r="29" spans="1:12" ht="15.75" customHeight="1">
      <c r="A29" s="15"/>
      <c r="B29" s="15"/>
      <c r="C29" s="15"/>
      <c r="D29" s="15"/>
      <c r="E29" s="15"/>
      <c r="F29" s="15"/>
      <c r="G29" s="15"/>
      <c r="H29" s="15"/>
      <c r="I29" s="15"/>
      <c r="J29" s="15"/>
      <c r="K29" s="15"/>
      <c r="L29" s="15"/>
    </row>
    <row r="30" spans="1:12" ht="15.75" customHeight="1">
      <c r="A30" s="15"/>
      <c r="B30" s="15"/>
      <c r="C30" s="15"/>
      <c r="D30" s="15"/>
      <c r="E30" s="15"/>
      <c r="F30" s="15"/>
      <c r="G30" s="15"/>
      <c r="H30" s="15"/>
      <c r="I30" s="15"/>
      <c r="J30" s="15"/>
      <c r="K30" s="15"/>
      <c r="L30" s="15"/>
    </row>
    <row r="31" spans="1:12" ht="14.25" customHeight="1">
      <c r="A31" s="622" t="s">
        <v>973</v>
      </c>
      <c r="B31" s="622"/>
      <c r="C31" s="622"/>
      <c r="D31" s="622"/>
      <c r="E31" s="622"/>
      <c r="F31" s="622"/>
      <c r="G31" s="622"/>
      <c r="H31" s="622"/>
      <c r="I31" s="622"/>
      <c r="J31" s="622"/>
      <c r="K31" s="622"/>
      <c r="L31" s="622"/>
    </row>
    <row r="32" spans="1:12" ht="12.75">
      <c r="A32" s="622" t="s">
        <v>13</v>
      </c>
      <c r="B32" s="622"/>
      <c r="C32" s="622"/>
      <c r="D32" s="622"/>
      <c r="E32" s="622"/>
      <c r="F32" s="622"/>
      <c r="G32" s="622"/>
      <c r="H32" s="622"/>
      <c r="I32" s="622"/>
      <c r="J32" s="622"/>
      <c r="K32" s="622"/>
      <c r="L32" s="622"/>
    </row>
    <row r="33" spans="1:12" ht="12.75">
      <c r="A33" s="622" t="s">
        <v>948</v>
      </c>
      <c r="B33" s="622"/>
      <c r="C33" s="622"/>
      <c r="D33" s="622"/>
      <c r="E33" s="622"/>
      <c r="F33" s="622"/>
      <c r="G33" s="622"/>
      <c r="H33" s="622"/>
      <c r="I33" s="622"/>
      <c r="J33" s="622"/>
      <c r="K33" s="622"/>
      <c r="L33" s="622"/>
    </row>
    <row r="34" spans="1:13" ht="12.75">
      <c r="A34" s="15" t="s">
        <v>936</v>
      </c>
      <c r="B34" s="15"/>
      <c r="C34" s="15"/>
      <c r="D34" s="15"/>
      <c r="E34" s="15"/>
      <c r="F34" s="15"/>
      <c r="J34" s="595" t="s">
        <v>83</v>
      </c>
      <c r="K34" s="595"/>
      <c r="L34" s="595"/>
      <c r="M34" s="595"/>
    </row>
    <row r="35" ht="12.75">
      <c r="A35" s="15"/>
    </row>
    <row r="36" spans="1:12" ht="12.75">
      <c r="A36" s="680"/>
      <c r="B36" s="680"/>
      <c r="C36" s="680"/>
      <c r="D36" s="680"/>
      <c r="E36" s="680"/>
      <c r="F36" s="680"/>
      <c r="G36" s="680"/>
      <c r="H36" s="680"/>
      <c r="I36" s="680"/>
      <c r="J36" s="680"/>
      <c r="K36" s="680"/>
      <c r="L36" s="680"/>
    </row>
  </sheetData>
  <sheetProtection/>
  <mergeCells count="17">
    <mergeCell ref="A26:B26"/>
    <mergeCell ref="L1:N1"/>
    <mergeCell ref="A2:L2"/>
    <mergeCell ref="A3:L3"/>
    <mergeCell ref="A5:L5"/>
    <mergeCell ref="A7:B7"/>
    <mergeCell ref="F7:L7"/>
    <mergeCell ref="A32:L32"/>
    <mergeCell ref="A33:L33"/>
    <mergeCell ref="J34:M34"/>
    <mergeCell ref="A36:L36"/>
    <mergeCell ref="I8:L8"/>
    <mergeCell ref="A9:A10"/>
    <mergeCell ref="B9:B10"/>
    <mergeCell ref="C9:G9"/>
    <mergeCell ref="H9:L9"/>
    <mergeCell ref="A31:L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rowBreaks count="1" manualBreakCount="1">
    <brk id="35"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U35"/>
  <sheetViews>
    <sheetView zoomScaleSheetLayoutView="90" zoomScalePageLayoutView="0" workbookViewId="0" topLeftCell="A10">
      <selection activeCell="M24" sqref="M24"/>
    </sheetView>
  </sheetViews>
  <sheetFormatPr defaultColWidth="8.8515625" defaultRowHeight="12.75"/>
  <cols>
    <col min="1" max="1" width="7.421875" style="16" customWidth="1"/>
    <col min="2" max="2" width="22.7109375" style="16" customWidth="1"/>
    <col min="3" max="3" width="10.57421875" style="16" customWidth="1"/>
    <col min="4" max="4" width="10.140625" style="16" customWidth="1"/>
    <col min="5" max="5" width="9.00390625" style="16" customWidth="1"/>
    <col min="6" max="6" width="8.28125" style="16" customWidth="1"/>
    <col min="7" max="7" width="9.28125" style="16" customWidth="1"/>
    <col min="8" max="8" width="8.140625" style="16" customWidth="1"/>
    <col min="9" max="9" width="9.28125" style="16" customWidth="1"/>
    <col min="10" max="10" width="10.7109375" style="16" customWidth="1"/>
    <col min="11" max="11" width="8.421875" style="16" customWidth="1"/>
    <col min="12" max="12" width="8.7109375" style="16" customWidth="1"/>
    <col min="13" max="13" width="10.57421875" style="16" customWidth="1"/>
    <col min="14" max="14" width="9.28125" style="16" customWidth="1"/>
    <col min="15" max="15" width="13.7109375" style="16" customWidth="1"/>
    <col min="16" max="16" width="11.8515625" style="16" customWidth="1"/>
    <col min="17" max="17" width="11.7109375" style="16" customWidth="1"/>
    <col min="18" max="16384" width="8.8515625" style="16" customWidth="1"/>
  </cols>
  <sheetData>
    <row r="1" spans="8:21" ht="15">
      <c r="H1" s="33"/>
      <c r="I1" s="33"/>
      <c r="J1" s="33"/>
      <c r="K1" s="33"/>
      <c r="L1" s="33"/>
      <c r="M1" s="33"/>
      <c r="N1" s="33"/>
      <c r="O1" s="33"/>
      <c r="P1" s="673" t="s">
        <v>63</v>
      </c>
      <c r="Q1" s="673"/>
      <c r="T1" s="40"/>
      <c r="U1" s="40"/>
    </row>
    <row r="2" spans="1:21" ht="15">
      <c r="A2" s="678" t="s">
        <v>0</v>
      </c>
      <c r="B2" s="678"/>
      <c r="C2" s="678"/>
      <c r="D2" s="678"/>
      <c r="E2" s="678"/>
      <c r="F2" s="678"/>
      <c r="G2" s="678"/>
      <c r="H2" s="678"/>
      <c r="I2" s="678"/>
      <c r="J2" s="678"/>
      <c r="K2" s="678"/>
      <c r="L2" s="678"/>
      <c r="M2" s="678"/>
      <c r="N2" s="678"/>
      <c r="O2" s="678"/>
      <c r="P2" s="678"/>
      <c r="Q2" s="678"/>
      <c r="R2" s="42"/>
      <c r="S2" s="42"/>
      <c r="T2" s="42"/>
      <c r="U2" s="42"/>
    </row>
    <row r="3" spans="1:21" ht="20.25">
      <c r="A3" s="600" t="s">
        <v>653</v>
      </c>
      <c r="B3" s="600"/>
      <c r="C3" s="600"/>
      <c r="D3" s="600"/>
      <c r="E3" s="600"/>
      <c r="F3" s="600"/>
      <c r="G3" s="600"/>
      <c r="H3" s="600"/>
      <c r="I3" s="600"/>
      <c r="J3" s="600"/>
      <c r="K3" s="600"/>
      <c r="L3" s="600"/>
      <c r="M3" s="600"/>
      <c r="N3" s="600"/>
      <c r="O3" s="600"/>
      <c r="P3" s="600"/>
      <c r="Q3" s="600"/>
      <c r="R3" s="41"/>
      <c r="S3" s="41"/>
      <c r="T3" s="41"/>
      <c r="U3" s="41"/>
    </row>
    <row r="4" ht="10.5" customHeight="1"/>
    <row r="5" spans="1:17" ht="12.75">
      <c r="A5" s="24"/>
      <c r="B5" s="24"/>
      <c r="C5" s="24"/>
      <c r="D5" s="24"/>
      <c r="E5" s="23"/>
      <c r="F5" s="23"/>
      <c r="G5" s="23"/>
      <c r="H5" s="23"/>
      <c r="I5" s="23"/>
      <c r="J5" s="23"/>
      <c r="K5" s="23"/>
      <c r="L5" s="23"/>
      <c r="M5" s="23"/>
      <c r="N5" s="24"/>
      <c r="O5" s="24"/>
      <c r="P5" s="23"/>
      <c r="Q5" s="21"/>
    </row>
    <row r="6" spans="1:17" ht="18" customHeight="1">
      <c r="A6" s="679" t="s">
        <v>758</v>
      </c>
      <c r="B6" s="679"/>
      <c r="C6" s="679"/>
      <c r="D6" s="679"/>
      <c r="E6" s="679"/>
      <c r="F6" s="679"/>
      <c r="G6" s="679"/>
      <c r="H6" s="679"/>
      <c r="I6" s="679"/>
      <c r="J6" s="679"/>
      <c r="K6" s="679"/>
      <c r="L6" s="679"/>
      <c r="M6" s="679"/>
      <c r="N6" s="679"/>
      <c r="O6" s="679"/>
      <c r="P6" s="679"/>
      <c r="Q6" s="679"/>
    </row>
    <row r="7" ht="9.75" customHeight="1"/>
    <row r="8" ht="0.75" customHeight="1"/>
    <row r="9" spans="1:19" ht="12.75">
      <c r="A9" s="595" t="s">
        <v>931</v>
      </c>
      <c r="B9" s="595"/>
      <c r="Q9" s="31" t="s">
        <v>22</v>
      </c>
      <c r="R9" s="19"/>
      <c r="S9" s="21"/>
    </row>
    <row r="10" spans="1:17" ht="15.75">
      <c r="A10" s="14"/>
      <c r="N10" s="702" t="s">
        <v>823</v>
      </c>
      <c r="O10" s="702"/>
      <c r="P10" s="702"/>
      <c r="Q10" s="702"/>
    </row>
    <row r="11" spans="1:17" ht="28.5" customHeight="1">
      <c r="A11" s="671" t="s">
        <v>2</v>
      </c>
      <c r="B11" s="671" t="s">
        <v>3</v>
      </c>
      <c r="C11" s="581" t="s">
        <v>675</v>
      </c>
      <c r="D11" s="581"/>
      <c r="E11" s="581"/>
      <c r="F11" s="581" t="s">
        <v>676</v>
      </c>
      <c r="G11" s="581"/>
      <c r="H11" s="581"/>
      <c r="I11" s="633" t="s">
        <v>382</v>
      </c>
      <c r="J11" s="634"/>
      <c r="K11" s="726"/>
      <c r="L11" s="633" t="s">
        <v>91</v>
      </c>
      <c r="M11" s="634"/>
      <c r="N11" s="726"/>
      <c r="O11" s="729" t="s">
        <v>827</v>
      </c>
      <c r="P11" s="730"/>
      <c r="Q11" s="731"/>
    </row>
    <row r="12" spans="1:17" ht="39.75" customHeight="1">
      <c r="A12" s="672"/>
      <c r="B12" s="672"/>
      <c r="C12" s="5" t="s">
        <v>113</v>
      </c>
      <c r="D12" s="5" t="s">
        <v>754</v>
      </c>
      <c r="E12" s="36" t="s">
        <v>17</v>
      </c>
      <c r="F12" s="5" t="s">
        <v>113</v>
      </c>
      <c r="G12" s="5" t="s">
        <v>755</v>
      </c>
      <c r="H12" s="36" t="s">
        <v>17</v>
      </c>
      <c r="I12" s="5" t="s">
        <v>113</v>
      </c>
      <c r="J12" s="5" t="s">
        <v>755</v>
      </c>
      <c r="K12" s="36" t="s">
        <v>17</v>
      </c>
      <c r="L12" s="5" t="s">
        <v>113</v>
      </c>
      <c r="M12" s="5" t="s">
        <v>755</v>
      </c>
      <c r="N12" s="36" t="s">
        <v>17</v>
      </c>
      <c r="O12" s="5" t="s">
        <v>235</v>
      </c>
      <c r="P12" s="5" t="s">
        <v>756</v>
      </c>
      <c r="Q12" s="5" t="s">
        <v>114</v>
      </c>
    </row>
    <row r="13" spans="1:17" s="68" customFormat="1" ht="12.75">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c r="Q13" s="65">
        <v>17</v>
      </c>
    </row>
    <row r="14" spans="1:17" ht="12.75">
      <c r="A14" s="388">
        <v>1</v>
      </c>
      <c r="B14" s="389" t="s">
        <v>862</v>
      </c>
      <c r="C14" s="396">
        <v>621.61</v>
      </c>
      <c r="D14" s="397">
        <v>1383.58</v>
      </c>
      <c r="E14" s="397">
        <v>2005.19</v>
      </c>
      <c r="F14" s="397">
        <v>-6.15</v>
      </c>
      <c r="G14" s="397">
        <v>0</v>
      </c>
      <c r="H14" s="397">
        <v>-6.15</v>
      </c>
      <c r="I14" s="397">
        <v>648.61</v>
      </c>
      <c r="J14" s="397">
        <v>1417.88</v>
      </c>
      <c r="K14" s="397">
        <v>2066.4900000000002</v>
      </c>
      <c r="L14" s="397">
        <v>618.6</v>
      </c>
      <c r="M14" s="397">
        <v>1376.88</v>
      </c>
      <c r="N14" s="397">
        <v>1995.48</v>
      </c>
      <c r="O14" s="397">
        <v>23.860000000000014</v>
      </c>
      <c r="P14" s="397">
        <v>41</v>
      </c>
      <c r="Q14" s="397">
        <v>64.86000000000001</v>
      </c>
    </row>
    <row r="15" spans="1:17" ht="12.75">
      <c r="A15" s="388">
        <v>2</v>
      </c>
      <c r="B15" s="389" t="s">
        <v>863</v>
      </c>
      <c r="C15" s="396">
        <v>512</v>
      </c>
      <c r="D15" s="397">
        <v>1139.62</v>
      </c>
      <c r="E15" s="397">
        <v>1651.62</v>
      </c>
      <c r="F15" s="397">
        <v>-4.19</v>
      </c>
      <c r="G15" s="397">
        <v>0</v>
      </c>
      <c r="H15" s="397">
        <v>-4.19</v>
      </c>
      <c r="I15" s="397">
        <v>538</v>
      </c>
      <c r="J15" s="397">
        <v>1204.76</v>
      </c>
      <c r="K15" s="397">
        <v>1742.76</v>
      </c>
      <c r="L15" s="397">
        <v>525.34</v>
      </c>
      <c r="M15" s="397">
        <v>1169.31</v>
      </c>
      <c r="N15" s="397">
        <v>1694.65</v>
      </c>
      <c r="O15" s="397">
        <v>8.469999999999914</v>
      </c>
      <c r="P15" s="397">
        <v>35.450000000000045</v>
      </c>
      <c r="Q15" s="397">
        <v>43.91999999999996</v>
      </c>
    </row>
    <row r="16" spans="1:17" ht="12.75">
      <c r="A16" s="388">
        <v>3</v>
      </c>
      <c r="B16" s="389" t="s">
        <v>864</v>
      </c>
      <c r="C16" s="396">
        <v>156.65</v>
      </c>
      <c r="D16" s="397">
        <v>348.68</v>
      </c>
      <c r="E16" s="397">
        <v>505.33000000000004</v>
      </c>
      <c r="F16" s="397">
        <v>-2.1</v>
      </c>
      <c r="G16" s="397">
        <v>0</v>
      </c>
      <c r="H16" s="397">
        <v>-2.1</v>
      </c>
      <c r="I16" s="397">
        <v>181.65</v>
      </c>
      <c r="J16" s="397">
        <v>391.64</v>
      </c>
      <c r="K16" s="397">
        <v>573.29</v>
      </c>
      <c r="L16" s="397">
        <v>154.39</v>
      </c>
      <c r="M16" s="397">
        <v>343.65</v>
      </c>
      <c r="N16" s="397">
        <v>498.03999999999996</v>
      </c>
      <c r="O16" s="397">
        <v>25.160000000000025</v>
      </c>
      <c r="P16" s="397">
        <v>47.99000000000001</v>
      </c>
      <c r="Q16" s="397">
        <v>73.15000000000003</v>
      </c>
    </row>
    <row r="17" spans="1:17" ht="12.75">
      <c r="A17" s="388">
        <v>4</v>
      </c>
      <c r="B17" s="389" t="s">
        <v>865</v>
      </c>
      <c r="C17" s="396">
        <v>353.73</v>
      </c>
      <c r="D17" s="397">
        <v>787.34</v>
      </c>
      <c r="E17" s="397">
        <v>1141.0700000000002</v>
      </c>
      <c r="F17" s="397">
        <v>-3.38</v>
      </c>
      <c r="G17" s="397">
        <v>0</v>
      </c>
      <c r="H17" s="397">
        <v>-3.38</v>
      </c>
      <c r="I17" s="397">
        <v>378.73</v>
      </c>
      <c r="J17" s="397">
        <v>837.65</v>
      </c>
      <c r="K17" s="397">
        <v>1216.38</v>
      </c>
      <c r="L17" s="397">
        <v>355.81</v>
      </c>
      <c r="M17" s="397">
        <v>791.97</v>
      </c>
      <c r="N17" s="397">
        <v>1147.78</v>
      </c>
      <c r="O17" s="397">
        <v>19.54000000000002</v>
      </c>
      <c r="P17" s="397">
        <v>45.67999999999995</v>
      </c>
      <c r="Q17" s="397">
        <v>65.21999999999997</v>
      </c>
    </row>
    <row r="18" spans="1:17" ht="12.75">
      <c r="A18" s="388">
        <v>5</v>
      </c>
      <c r="B18" s="389" t="s">
        <v>866</v>
      </c>
      <c r="C18" s="396">
        <v>334.86</v>
      </c>
      <c r="D18" s="397">
        <v>745.33</v>
      </c>
      <c r="E18" s="397">
        <v>1080.19</v>
      </c>
      <c r="F18" s="397">
        <v>-6.9</v>
      </c>
      <c r="G18" s="397">
        <v>0</v>
      </c>
      <c r="H18" s="397">
        <v>-6.9</v>
      </c>
      <c r="I18" s="397">
        <v>359.86</v>
      </c>
      <c r="J18" s="397">
        <v>767.39</v>
      </c>
      <c r="K18" s="397">
        <v>1127.25</v>
      </c>
      <c r="L18" s="397">
        <v>320.5</v>
      </c>
      <c r="M18" s="397">
        <v>713.36</v>
      </c>
      <c r="N18" s="397">
        <v>1033.8600000000001</v>
      </c>
      <c r="O18" s="397">
        <v>32.460000000000036</v>
      </c>
      <c r="P18" s="397">
        <v>54.02999999999997</v>
      </c>
      <c r="Q18" s="397">
        <v>86.49000000000001</v>
      </c>
    </row>
    <row r="19" spans="1:17" ht="12.75">
      <c r="A19" s="388">
        <v>6</v>
      </c>
      <c r="B19" s="389" t="s">
        <v>867</v>
      </c>
      <c r="C19" s="396">
        <v>230.88</v>
      </c>
      <c r="D19" s="397">
        <v>513.89</v>
      </c>
      <c r="E19" s="397">
        <v>744.77</v>
      </c>
      <c r="F19" s="397">
        <v>-3.82</v>
      </c>
      <c r="G19" s="397">
        <v>0</v>
      </c>
      <c r="H19" s="397">
        <v>-3.82</v>
      </c>
      <c r="I19" s="397">
        <v>255.88</v>
      </c>
      <c r="J19" s="397">
        <v>520.75</v>
      </c>
      <c r="K19" s="397">
        <v>776.63</v>
      </c>
      <c r="L19" s="397">
        <v>211.05</v>
      </c>
      <c r="M19" s="397">
        <v>469.75</v>
      </c>
      <c r="N19" s="397">
        <v>680.8</v>
      </c>
      <c r="O19" s="397">
        <v>41.00999999999999</v>
      </c>
      <c r="P19" s="397">
        <v>51</v>
      </c>
      <c r="Q19" s="397">
        <v>92.00999999999999</v>
      </c>
    </row>
    <row r="20" spans="1:17" ht="12.75">
      <c r="A20" s="388">
        <v>7</v>
      </c>
      <c r="B20" s="389" t="s">
        <v>868</v>
      </c>
      <c r="C20" s="396">
        <v>537.71</v>
      </c>
      <c r="D20" s="397">
        <v>1196.84</v>
      </c>
      <c r="E20" s="397">
        <v>1734.55</v>
      </c>
      <c r="F20" s="397">
        <v>-6.93</v>
      </c>
      <c r="G20" s="397">
        <v>0</v>
      </c>
      <c r="H20" s="397">
        <v>-6.93</v>
      </c>
      <c r="I20" s="397">
        <v>577.71</v>
      </c>
      <c r="J20" s="397">
        <v>1187.98</v>
      </c>
      <c r="K20" s="397">
        <v>1765.69</v>
      </c>
      <c r="L20" s="397">
        <v>510.82</v>
      </c>
      <c r="M20" s="397">
        <v>1136.98</v>
      </c>
      <c r="N20" s="397">
        <v>1647.8</v>
      </c>
      <c r="O20" s="397">
        <v>59.96000000000009</v>
      </c>
      <c r="P20" s="397">
        <v>51</v>
      </c>
      <c r="Q20" s="397">
        <v>110.9600000000001</v>
      </c>
    </row>
    <row r="21" spans="1:17" ht="12.75">
      <c r="A21" s="388">
        <v>8</v>
      </c>
      <c r="B21" s="389" t="s">
        <v>869</v>
      </c>
      <c r="C21" s="396">
        <v>666.77</v>
      </c>
      <c r="D21" s="397">
        <v>1484.1</v>
      </c>
      <c r="E21" s="397">
        <v>2150.87</v>
      </c>
      <c r="F21" s="397">
        <v>-6.4</v>
      </c>
      <c r="G21" s="397">
        <v>0</v>
      </c>
      <c r="H21" s="397">
        <v>-6.4</v>
      </c>
      <c r="I21" s="397">
        <v>711.97</v>
      </c>
      <c r="J21" s="397">
        <v>1463.97</v>
      </c>
      <c r="K21" s="397">
        <v>2175.94</v>
      </c>
      <c r="L21" s="397">
        <v>633.91</v>
      </c>
      <c r="M21" s="397">
        <v>1410.97</v>
      </c>
      <c r="N21" s="397">
        <v>2044.88</v>
      </c>
      <c r="O21" s="397">
        <v>71.66000000000008</v>
      </c>
      <c r="P21" s="397">
        <v>53</v>
      </c>
      <c r="Q21" s="397">
        <v>124.66000000000008</v>
      </c>
    </row>
    <row r="22" spans="1:17" ht="12.75">
      <c r="A22" s="388">
        <v>9</v>
      </c>
      <c r="B22" s="389" t="s">
        <v>870</v>
      </c>
      <c r="C22" s="396">
        <v>747.99</v>
      </c>
      <c r="D22" s="397">
        <v>1664.88</v>
      </c>
      <c r="E22" s="397">
        <v>2412.87</v>
      </c>
      <c r="F22" s="397">
        <v>-8.9</v>
      </c>
      <c r="G22" s="397">
        <v>0</v>
      </c>
      <c r="H22" s="397">
        <v>-8.9</v>
      </c>
      <c r="I22" s="397">
        <v>793</v>
      </c>
      <c r="J22" s="397">
        <v>1751.86</v>
      </c>
      <c r="K22" s="397">
        <v>2544.8599999999997</v>
      </c>
      <c r="L22" s="397">
        <v>759.21</v>
      </c>
      <c r="M22" s="397">
        <v>1689.86</v>
      </c>
      <c r="N22" s="397">
        <v>2449.0699999999997</v>
      </c>
      <c r="O22" s="397">
        <v>24.889999999999986</v>
      </c>
      <c r="P22" s="397">
        <v>62</v>
      </c>
      <c r="Q22" s="397">
        <v>86.88999999999999</v>
      </c>
    </row>
    <row r="23" spans="1:17" ht="12.75">
      <c r="A23" s="388">
        <v>10</v>
      </c>
      <c r="B23" s="389" t="s">
        <v>871</v>
      </c>
      <c r="C23" s="396">
        <v>1615.8</v>
      </c>
      <c r="D23" s="397">
        <v>3596.47</v>
      </c>
      <c r="E23" s="397">
        <v>5212.2699999999995</v>
      </c>
      <c r="F23" s="397">
        <v>-36.25</v>
      </c>
      <c r="G23" s="397">
        <v>0</v>
      </c>
      <c r="H23" s="397">
        <v>-36.25</v>
      </c>
      <c r="I23" s="397">
        <v>1665.8</v>
      </c>
      <c r="J23" s="397">
        <v>3630.27</v>
      </c>
      <c r="K23" s="397">
        <v>5296.07</v>
      </c>
      <c r="L23" s="397">
        <v>1589.69</v>
      </c>
      <c r="M23" s="397">
        <v>3538.35</v>
      </c>
      <c r="N23" s="397">
        <v>5128.04</v>
      </c>
      <c r="O23" s="397">
        <v>39.8599999999999</v>
      </c>
      <c r="P23" s="397">
        <v>91.92000000000007</v>
      </c>
      <c r="Q23" s="397">
        <v>131.77999999999997</v>
      </c>
    </row>
    <row r="24" spans="1:17" ht="12.75">
      <c r="A24" s="388">
        <v>11</v>
      </c>
      <c r="B24" s="389" t="s">
        <v>872</v>
      </c>
      <c r="C24" s="396">
        <v>815.93</v>
      </c>
      <c r="D24" s="397">
        <v>1734.27</v>
      </c>
      <c r="E24" s="397">
        <v>2550.2</v>
      </c>
      <c r="F24" s="397">
        <v>-16.68</v>
      </c>
      <c r="G24" s="397">
        <v>0</v>
      </c>
      <c r="H24" s="397">
        <v>-16.68</v>
      </c>
      <c r="I24" s="397">
        <v>857.93</v>
      </c>
      <c r="J24" s="397">
        <v>1692.89</v>
      </c>
      <c r="K24" s="397">
        <v>2550.82</v>
      </c>
      <c r="L24" s="397">
        <v>736.76</v>
      </c>
      <c r="M24" s="397">
        <v>1639.89</v>
      </c>
      <c r="N24" s="397">
        <v>2376.65</v>
      </c>
      <c r="O24" s="397">
        <v>104.49000000000001</v>
      </c>
      <c r="P24" s="397">
        <v>53</v>
      </c>
      <c r="Q24" s="397">
        <v>157.49</v>
      </c>
    </row>
    <row r="25" spans="1:17" ht="12.75">
      <c r="A25" s="388">
        <v>12</v>
      </c>
      <c r="B25" s="389" t="s">
        <v>873</v>
      </c>
      <c r="C25" s="396">
        <v>257.27</v>
      </c>
      <c r="D25" s="397">
        <v>572.62</v>
      </c>
      <c r="E25" s="397">
        <v>829.89</v>
      </c>
      <c r="F25" s="397">
        <v>-2.8</v>
      </c>
      <c r="G25" s="397">
        <v>0</v>
      </c>
      <c r="H25" s="397">
        <v>-2.8</v>
      </c>
      <c r="I25" s="397">
        <v>282.27</v>
      </c>
      <c r="J25" s="397">
        <v>612.26</v>
      </c>
      <c r="K25" s="397">
        <v>894.53</v>
      </c>
      <c r="L25" s="397">
        <v>252.16</v>
      </c>
      <c r="M25" s="397">
        <v>561.26</v>
      </c>
      <c r="N25" s="397">
        <v>813.42</v>
      </c>
      <c r="O25" s="397">
        <v>27.309999999999974</v>
      </c>
      <c r="P25" s="397">
        <v>51</v>
      </c>
      <c r="Q25" s="397">
        <v>78.30999999999997</v>
      </c>
    </row>
    <row r="26" spans="1:17" ht="12.75">
      <c r="A26" s="388">
        <v>13</v>
      </c>
      <c r="B26" s="389" t="s">
        <v>874</v>
      </c>
      <c r="C26" s="396">
        <v>641.61</v>
      </c>
      <c r="D26" s="397">
        <v>1428.1</v>
      </c>
      <c r="E26" s="397">
        <v>2069.71</v>
      </c>
      <c r="F26" s="397">
        <v>-4.39</v>
      </c>
      <c r="G26" s="397">
        <v>0</v>
      </c>
      <c r="H26" s="397">
        <v>-4.39</v>
      </c>
      <c r="I26" s="397">
        <v>666.61</v>
      </c>
      <c r="J26" s="397">
        <v>1351.78</v>
      </c>
      <c r="K26" s="397">
        <v>2018.3899999999999</v>
      </c>
      <c r="L26" s="397">
        <v>584.2</v>
      </c>
      <c r="M26" s="397">
        <v>1300.31</v>
      </c>
      <c r="N26" s="397">
        <v>1884.51</v>
      </c>
      <c r="O26" s="397">
        <v>78.01999999999998</v>
      </c>
      <c r="P26" s="397">
        <v>51.47000000000003</v>
      </c>
      <c r="Q26" s="397">
        <v>129.49</v>
      </c>
    </row>
    <row r="27" spans="1:17" ht="12.75">
      <c r="A27" s="388">
        <v>14</v>
      </c>
      <c r="B27" s="389" t="s">
        <v>875</v>
      </c>
      <c r="C27" s="396">
        <v>365</v>
      </c>
      <c r="D27" s="397">
        <v>812.41</v>
      </c>
      <c r="E27" s="397">
        <v>1177.4099999999999</v>
      </c>
      <c r="F27" s="397">
        <v>-8.97</v>
      </c>
      <c r="G27" s="397">
        <v>0</v>
      </c>
      <c r="H27" s="397">
        <v>-8.97</v>
      </c>
      <c r="I27" s="397">
        <v>395.41</v>
      </c>
      <c r="J27" s="397">
        <v>796.44</v>
      </c>
      <c r="K27" s="397">
        <v>1191.8500000000001</v>
      </c>
      <c r="L27" s="397">
        <v>335.01</v>
      </c>
      <c r="M27" s="397">
        <v>745.66</v>
      </c>
      <c r="N27" s="397">
        <v>1080.67</v>
      </c>
      <c r="O27" s="397">
        <v>51.43000000000001</v>
      </c>
      <c r="P27" s="397">
        <v>50.780000000000086</v>
      </c>
      <c r="Q27" s="397">
        <v>102.2100000000001</v>
      </c>
    </row>
    <row r="28" spans="1:17" ht="12.75">
      <c r="A28" s="727" t="s">
        <v>17</v>
      </c>
      <c r="B28" s="728"/>
      <c r="C28" s="395">
        <v>7857.81</v>
      </c>
      <c r="D28" s="394">
        <v>17408.13</v>
      </c>
      <c r="E28" s="394">
        <v>25265.940000000002</v>
      </c>
      <c r="F28" s="394">
        <v>-117.86</v>
      </c>
      <c r="G28" s="394">
        <v>0</v>
      </c>
      <c r="H28" s="394">
        <v>-117.85999999999999</v>
      </c>
      <c r="I28" s="394">
        <v>8313.43</v>
      </c>
      <c r="J28" s="394">
        <v>17627.52</v>
      </c>
      <c r="K28" s="394">
        <v>25940.949999999997</v>
      </c>
      <c r="L28" s="394">
        <v>7587.45</v>
      </c>
      <c r="M28" s="394">
        <v>16888.2</v>
      </c>
      <c r="N28" s="394">
        <v>24475.65</v>
      </c>
      <c r="O28" s="394">
        <v>608.1200000000001</v>
      </c>
      <c r="P28" s="394">
        <v>739.3200000000002</v>
      </c>
      <c r="Q28" s="394">
        <v>1347.4400000000003</v>
      </c>
    </row>
    <row r="29" spans="1:17" ht="12.75">
      <c r="A29" s="12"/>
      <c r="B29" s="29"/>
      <c r="C29" s="29"/>
      <c r="D29" s="29"/>
      <c r="E29" s="21"/>
      <c r="F29" s="21"/>
      <c r="G29" s="21"/>
      <c r="H29" s="21"/>
      <c r="I29" s="21"/>
      <c r="J29" s="21"/>
      <c r="K29" s="21"/>
      <c r="L29" s="21"/>
      <c r="M29" s="21"/>
      <c r="N29" s="21"/>
      <c r="O29" s="21"/>
      <c r="P29" s="21"/>
      <c r="Q29" s="21"/>
    </row>
    <row r="30" spans="1:17" ht="14.25" customHeight="1">
      <c r="A30" s="732" t="s">
        <v>757</v>
      </c>
      <c r="B30" s="732"/>
      <c r="C30" s="732"/>
      <c r="D30" s="732"/>
      <c r="E30" s="732"/>
      <c r="F30" s="732"/>
      <c r="G30" s="732"/>
      <c r="H30" s="732"/>
      <c r="I30" s="732"/>
      <c r="J30" s="732"/>
      <c r="K30" s="732"/>
      <c r="L30" s="732"/>
      <c r="M30" s="732"/>
      <c r="N30" s="732"/>
      <c r="O30" s="732"/>
      <c r="P30" s="732"/>
      <c r="Q30" s="732"/>
    </row>
    <row r="31" spans="1:17" ht="15.75" customHeight="1">
      <c r="A31" s="32"/>
      <c r="B31" s="39"/>
      <c r="C31" s="39"/>
      <c r="D31" s="39"/>
      <c r="E31" s="39"/>
      <c r="F31" s="39"/>
      <c r="G31" s="39"/>
      <c r="H31" s="39"/>
      <c r="I31" s="39"/>
      <c r="J31" s="39"/>
      <c r="K31" s="39"/>
      <c r="L31" s="39"/>
      <c r="M31" s="39"/>
      <c r="N31" s="39"/>
      <c r="O31" s="39"/>
      <c r="P31" s="39"/>
      <c r="Q31" s="39"/>
    </row>
    <row r="32" spans="1:17" ht="15.75" customHeight="1">
      <c r="A32" s="15" t="s">
        <v>936</v>
      </c>
      <c r="B32" s="15"/>
      <c r="C32" s="15"/>
      <c r="D32" s="15"/>
      <c r="E32" s="15"/>
      <c r="F32" s="15"/>
      <c r="G32" s="15"/>
      <c r="H32" s="15"/>
      <c r="I32" s="15"/>
      <c r="J32" s="15"/>
      <c r="K32" s="15"/>
      <c r="L32" s="15"/>
      <c r="M32" s="15"/>
      <c r="O32" s="680" t="s">
        <v>973</v>
      </c>
      <c r="P32" s="680"/>
      <c r="Q32" s="680"/>
    </row>
    <row r="33" spans="1:17" ht="12.75" customHeight="1">
      <c r="A33" s="622" t="s">
        <v>13</v>
      </c>
      <c r="B33" s="622"/>
      <c r="C33" s="622"/>
      <c r="D33" s="622"/>
      <c r="E33" s="622"/>
      <c r="F33" s="622"/>
      <c r="G33" s="622"/>
      <c r="H33" s="622"/>
      <c r="I33" s="622"/>
      <c r="J33" s="622"/>
      <c r="K33" s="622"/>
      <c r="L33" s="622"/>
      <c r="M33" s="622"/>
      <c r="N33" s="622"/>
      <c r="O33" s="622"/>
      <c r="P33" s="622"/>
      <c r="Q33" s="622"/>
    </row>
    <row r="34" spans="1:17" ht="12.75" customHeight="1">
      <c r="A34" s="622" t="s">
        <v>948</v>
      </c>
      <c r="B34" s="622"/>
      <c r="C34" s="622"/>
      <c r="D34" s="622"/>
      <c r="E34" s="622"/>
      <c r="F34" s="622"/>
      <c r="G34" s="622"/>
      <c r="H34" s="622"/>
      <c r="I34" s="622"/>
      <c r="J34" s="622"/>
      <c r="K34" s="622"/>
      <c r="L34" s="622"/>
      <c r="M34" s="622"/>
      <c r="N34" s="622"/>
      <c r="O34" s="622"/>
      <c r="P34" s="622"/>
      <c r="Q34" s="622"/>
    </row>
    <row r="35" spans="1:18" ht="12.75">
      <c r="A35" s="15"/>
      <c r="B35" s="15"/>
      <c r="C35" s="15"/>
      <c r="D35" s="15"/>
      <c r="E35" s="15"/>
      <c r="F35" s="15"/>
      <c r="G35" s="15"/>
      <c r="H35" s="15"/>
      <c r="I35" s="15"/>
      <c r="J35" s="15"/>
      <c r="K35" s="15"/>
      <c r="L35" s="15"/>
      <c r="M35" s="15"/>
      <c r="O35" s="595" t="s">
        <v>83</v>
      </c>
      <c r="P35" s="595"/>
      <c r="Q35" s="595"/>
      <c r="R35" s="595"/>
    </row>
  </sheetData>
  <sheetProtection/>
  <mergeCells count="19">
    <mergeCell ref="A28:B28"/>
    <mergeCell ref="O35:R35"/>
    <mergeCell ref="O11:Q11"/>
    <mergeCell ref="L11:N11"/>
    <mergeCell ref="A33:Q33"/>
    <mergeCell ref="C11:E11"/>
    <mergeCell ref="F11:H11"/>
    <mergeCell ref="A30:Q30"/>
    <mergeCell ref="O32:Q32"/>
    <mergeCell ref="P1:Q1"/>
    <mergeCell ref="A2:Q2"/>
    <mergeCell ref="A3:Q3"/>
    <mergeCell ref="A34:Q34"/>
    <mergeCell ref="N10:Q10"/>
    <mergeCell ref="A6:Q6"/>
    <mergeCell ref="A11:A12"/>
    <mergeCell ref="B11:B12"/>
    <mergeCell ref="I11:K11"/>
    <mergeCell ref="A9: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24.xml><?xml version="1.0" encoding="utf-8"?>
<worksheet xmlns="http://schemas.openxmlformats.org/spreadsheetml/2006/main" xmlns:r="http://schemas.openxmlformats.org/officeDocument/2006/relationships">
  <sheetPr>
    <pageSetUpPr fitToPage="1"/>
  </sheetPr>
  <dimension ref="A1:T34"/>
  <sheetViews>
    <sheetView zoomScaleSheetLayoutView="90" zoomScalePageLayoutView="0" workbookViewId="0" topLeftCell="A4">
      <selection activeCell="M31" sqref="M31"/>
    </sheetView>
  </sheetViews>
  <sheetFormatPr defaultColWidth="8.8515625" defaultRowHeight="12.75"/>
  <cols>
    <col min="1" max="1" width="7.421875" style="16" customWidth="1"/>
    <col min="2" max="2" width="17.140625" style="16" customWidth="1"/>
    <col min="3" max="3" width="8.7109375" style="16" customWidth="1"/>
    <col min="4" max="4" width="9.421875" style="16" customWidth="1"/>
    <col min="5" max="5" width="10.8515625" style="16" customWidth="1"/>
    <col min="6" max="6" width="7.28125" style="16" customWidth="1"/>
    <col min="7" max="7" width="9.140625" style="16" customWidth="1"/>
    <col min="8" max="8" width="8.140625" style="16" customWidth="1"/>
    <col min="9" max="9" width="9.28125" style="16" customWidth="1"/>
    <col min="10" max="10" width="10.00390625" style="16" customWidth="1"/>
    <col min="11" max="11" width="10.57421875" style="16" customWidth="1"/>
    <col min="12" max="12" width="8.7109375" style="16" customWidth="1"/>
    <col min="13" max="13" width="7.8515625" style="16" customWidth="1"/>
    <col min="14" max="14" width="9.8515625" style="16" customWidth="1"/>
    <col min="15" max="15" width="13.7109375" style="16" customWidth="1"/>
    <col min="16" max="16" width="11.8515625" style="16" customWidth="1"/>
    <col min="17" max="17" width="9.7109375" style="16" customWidth="1"/>
    <col min="18" max="16384" width="8.8515625" style="16" customWidth="1"/>
  </cols>
  <sheetData>
    <row r="1" spans="8:20" ht="15">
      <c r="H1" s="33"/>
      <c r="I1" s="33"/>
      <c r="J1" s="33"/>
      <c r="K1" s="33"/>
      <c r="L1" s="33"/>
      <c r="M1" s="33"/>
      <c r="N1" s="33"/>
      <c r="O1" s="33"/>
      <c r="P1" s="673" t="s">
        <v>90</v>
      </c>
      <c r="Q1" s="673"/>
      <c r="S1" s="40"/>
      <c r="T1" s="40"/>
    </row>
    <row r="2" spans="1:20" ht="15">
      <c r="A2" s="678" t="s">
        <v>0</v>
      </c>
      <c r="B2" s="678"/>
      <c r="C2" s="678"/>
      <c r="D2" s="678"/>
      <c r="E2" s="678"/>
      <c r="F2" s="678"/>
      <c r="G2" s="678"/>
      <c r="H2" s="678"/>
      <c r="I2" s="678"/>
      <c r="J2" s="678"/>
      <c r="K2" s="678"/>
      <c r="L2" s="678"/>
      <c r="M2" s="678"/>
      <c r="N2" s="678"/>
      <c r="O2" s="678"/>
      <c r="P2" s="678"/>
      <c r="Q2" s="678"/>
      <c r="R2" s="42"/>
      <c r="S2" s="42"/>
      <c r="T2" s="42"/>
    </row>
    <row r="3" spans="1:20" ht="20.25">
      <c r="A3" s="600" t="s">
        <v>653</v>
      </c>
      <c r="B3" s="600"/>
      <c r="C3" s="600"/>
      <c r="D3" s="600"/>
      <c r="E3" s="600"/>
      <c r="F3" s="600"/>
      <c r="G3" s="600"/>
      <c r="H3" s="600"/>
      <c r="I3" s="600"/>
      <c r="J3" s="600"/>
      <c r="K3" s="600"/>
      <c r="L3" s="600"/>
      <c r="M3" s="600"/>
      <c r="N3" s="600"/>
      <c r="O3" s="600"/>
      <c r="P3" s="600"/>
      <c r="Q3" s="600"/>
      <c r="R3" s="41"/>
      <c r="S3" s="41"/>
      <c r="T3" s="41"/>
    </row>
    <row r="4" ht="10.5" customHeight="1"/>
    <row r="5" spans="1:17" ht="9" customHeight="1">
      <c r="A5" s="24"/>
      <c r="B5" s="24"/>
      <c r="C5" s="24"/>
      <c r="D5" s="24"/>
      <c r="E5" s="23"/>
      <c r="F5" s="23"/>
      <c r="G5" s="23"/>
      <c r="H5" s="23"/>
      <c r="I5" s="23"/>
      <c r="J5" s="23"/>
      <c r="K5" s="23"/>
      <c r="L5" s="23"/>
      <c r="M5" s="23"/>
      <c r="N5" s="24"/>
      <c r="O5" s="24"/>
      <c r="P5" s="23"/>
      <c r="Q5" s="21"/>
    </row>
    <row r="6" spans="2:15" ht="18" customHeight="1">
      <c r="B6" s="112"/>
      <c r="C6" s="112"/>
      <c r="D6" s="601" t="s">
        <v>759</v>
      </c>
      <c r="E6" s="601"/>
      <c r="F6" s="601"/>
      <c r="G6" s="601"/>
      <c r="H6" s="601"/>
      <c r="I6" s="601"/>
      <c r="J6" s="601"/>
      <c r="K6" s="601"/>
      <c r="L6" s="601"/>
      <c r="M6" s="601"/>
      <c r="N6" s="601"/>
      <c r="O6" s="601"/>
    </row>
    <row r="7" ht="5.25" customHeight="1"/>
    <row r="8" spans="1:17" ht="12.75">
      <c r="A8" s="595" t="s">
        <v>931</v>
      </c>
      <c r="B8" s="595"/>
      <c r="Q8" s="31" t="s">
        <v>22</v>
      </c>
    </row>
    <row r="9" spans="1:18" ht="15.75">
      <c r="A9" s="14"/>
      <c r="N9" s="702" t="s">
        <v>823</v>
      </c>
      <c r="O9" s="702"/>
      <c r="P9" s="702"/>
      <c r="Q9" s="702"/>
      <c r="R9" s="21"/>
    </row>
    <row r="10" spans="1:17" ht="36.75" customHeight="1">
      <c r="A10" s="671" t="s">
        <v>2</v>
      </c>
      <c r="B10" s="671" t="s">
        <v>3</v>
      </c>
      <c r="C10" s="581" t="s">
        <v>677</v>
      </c>
      <c r="D10" s="581"/>
      <c r="E10" s="581"/>
      <c r="F10" s="581" t="s">
        <v>678</v>
      </c>
      <c r="G10" s="581"/>
      <c r="H10" s="581"/>
      <c r="I10" s="633" t="s">
        <v>382</v>
      </c>
      <c r="J10" s="634"/>
      <c r="K10" s="726"/>
      <c r="L10" s="633" t="s">
        <v>91</v>
      </c>
      <c r="M10" s="634"/>
      <c r="N10" s="726"/>
      <c r="O10" s="729" t="s">
        <v>828</v>
      </c>
      <c r="P10" s="730"/>
      <c r="Q10" s="731"/>
    </row>
    <row r="11" spans="1:17" ht="39.75" customHeight="1">
      <c r="A11" s="672"/>
      <c r="B11" s="672"/>
      <c r="C11" s="5" t="s">
        <v>113</v>
      </c>
      <c r="D11" s="5" t="s">
        <v>754</v>
      </c>
      <c r="E11" s="36" t="s">
        <v>17</v>
      </c>
      <c r="F11" s="5" t="s">
        <v>113</v>
      </c>
      <c r="G11" s="5" t="s">
        <v>755</v>
      </c>
      <c r="H11" s="36" t="s">
        <v>17</v>
      </c>
      <c r="I11" s="5" t="s">
        <v>113</v>
      </c>
      <c r="J11" s="5" t="s">
        <v>755</v>
      </c>
      <c r="K11" s="36" t="s">
        <v>17</v>
      </c>
      <c r="L11" s="5" t="s">
        <v>113</v>
      </c>
      <c r="M11" s="5" t="s">
        <v>755</v>
      </c>
      <c r="N11" s="36" t="s">
        <v>17</v>
      </c>
      <c r="O11" s="5" t="s">
        <v>235</v>
      </c>
      <c r="P11" s="5" t="s">
        <v>756</v>
      </c>
      <c r="Q11" s="5" t="s">
        <v>114</v>
      </c>
    </row>
    <row r="12" spans="1:17" s="68" customFormat="1" ht="12.75">
      <c r="A12" s="65">
        <v>1</v>
      </c>
      <c r="B12" s="65">
        <v>2</v>
      </c>
      <c r="C12" s="65">
        <v>3</v>
      </c>
      <c r="D12" s="65">
        <v>4</v>
      </c>
      <c r="E12" s="65">
        <v>5</v>
      </c>
      <c r="F12" s="65">
        <v>6</v>
      </c>
      <c r="G12" s="65">
        <v>7</v>
      </c>
      <c r="H12" s="65">
        <v>8</v>
      </c>
      <c r="I12" s="65">
        <v>9</v>
      </c>
      <c r="J12" s="65">
        <v>10</v>
      </c>
      <c r="K12" s="65">
        <v>11</v>
      </c>
      <c r="L12" s="65">
        <v>12</v>
      </c>
      <c r="M12" s="65">
        <v>13</v>
      </c>
      <c r="N12" s="65">
        <v>14</v>
      </c>
      <c r="O12" s="65">
        <v>15</v>
      </c>
      <c r="P12" s="65">
        <v>16</v>
      </c>
      <c r="Q12" s="65">
        <v>17</v>
      </c>
    </row>
    <row r="13" spans="1:17" ht="12.75">
      <c r="A13" s="399">
        <v>1</v>
      </c>
      <c r="B13" s="401" t="s">
        <v>862</v>
      </c>
      <c r="C13" s="402">
        <v>657.5</v>
      </c>
      <c r="D13" s="402">
        <v>760.29</v>
      </c>
      <c r="E13" s="402">
        <v>1417.79</v>
      </c>
      <c r="F13" s="400">
        <v>4.96</v>
      </c>
      <c r="G13" s="402">
        <v>0</v>
      </c>
      <c r="H13" s="402">
        <v>4.96</v>
      </c>
      <c r="I13" s="400">
        <v>605.5</v>
      </c>
      <c r="J13" s="400">
        <v>744.29</v>
      </c>
      <c r="K13" s="402">
        <v>1349.79</v>
      </c>
      <c r="L13" s="402">
        <v>572.43</v>
      </c>
      <c r="M13" s="402">
        <v>661.92</v>
      </c>
      <c r="N13" s="402">
        <v>1234.35</v>
      </c>
      <c r="O13" s="402">
        <v>38.030000000000086</v>
      </c>
      <c r="P13" s="402">
        <v>82.37</v>
      </c>
      <c r="Q13" s="402">
        <v>120.40000000000009</v>
      </c>
    </row>
    <row r="14" spans="1:17" ht="12.75">
      <c r="A14" s="399">
        <v>2</v>
      </c>
      <c r="B14" s="401" t="s">
        <v>863</v>
      </c>
      <c r="C14" s="402">
        <v>623.9</v>
      </c>
      <c r="D14" s="402">
        <v>721.43</v>
      </c>
      <c r="E14" s="402">
        <v>1345.33</v>
      </c>
      <c r="F14" s="400">
        <v>2.87</v>
      </c>
      <c r="G14" s="402">
        <v>0</v>
      </c>
      <c r="H14" s="402">
        <v>2.87</v>
      </c>
      <c r="I14" s="400">
        <v>598.7</v>
      </c>
      <c r="J14" s="400">
        <v>704.43</v>
      </c>
      <c r="K14" s="402">
        <v>1303.13</v>
      </c>
      <c r="L14" s="402">
        <v>567.2</v>
      </c>
      <c r="M14" s="402">
        <v>655.87</v>
      </c>
      <c r="N14" s="402">
        <v>1223.0700000000002</v>
      </c>
      <c r="O14" s="402">
        <v>34.370000000000005</v>
      </c>
      <c r="P14" s="402">
        <v>48.559999999999945</v>
      </c>
      <c r="Q14" s="402">
        <v>82.92999999999995</v>
      </c>
    </row>
    <row r="15" spans="1:17" ht="12.75">
      <c r="A15" s="399">
        <v>3</v>
      </c>
      <c r="B15" s="401" t="s">
        <v>864</v>
      </c>
      <c r="C15" s="402">
        <v>203.76</v>
      </c>
      <c r="D15" s="402">
        <v>235.62</v>
      </c>
      <c r="E15" s="402">
        <v>439.38</v>
      </c>
      <c r="F15" s="400">
        <v>3.33</v>
      </c>
      <c r="G15" s="402">
        <v>0</v>
      </c>
      <c r="H15" s="402">
        <v>3.33</v>
      </c>
      <c r="I15" s="400">
        <v>203.76</v>
      </c>
      <c r="J15" s="400">
        <v>220.56</v>
      </c>
      <c r="K15" s="402">
        <v>424.32</v>
      </c>
      <c r="L15" s="402">
        <v>189.33</v>
      </c>
      <c r="M15" s="402">
        <v>218.93</v>
      </c>
      <c r="N15" s="402">
        <v>408.26</v>
      </c>
      <c r="O15" s="402">
        <v>17.75999999999999</v>
      </c>
      <c r="P15" s="402">
        <v>1.6299999999999955</v>
      </c>
      <c r="Q15" s="402">
        <v>19.389999999999986</v>
      </c>
    </row>
    <row r="16" spans="1:17" ht="12.75">
      <c r="A16" s="399">
        <v>4</v>
      </c>
      <c r="B16" s="401" t="s">
        <v>865</v>
      </c>
      <c r="C16" s="402">
        <v>459.99</v>
      </c>
      <c r="D16" s="402">
        <v>531.91</v>
      </c>
      <c r="E16" s="402">
        <v>991.9</v>
      </c>
      <c r="F16" s="400">
        <v>2.14</v>
      </c>
      <c r="G16" s="402">
        <v>0</v>
      </c>
      <c r="H16" s="402">
        <v>2.14</v>
      </c>
      <c r="I16" s="400">
        <v>459.99</v>
      </c>
      <c r="J16" s="400">
        <v>507.91</v>
      </c>
      <c r="K16" s="402">
        <v>967.9000000000001</v>
      </c>
      <c r="L16" s="402">
        <v>433.13</v>
      </c>
      <c r="M16" s="402">
        <v>500.84</v>
      </c>
      <c r="N16" s="402">
        <v>933.97</v>
      </c>
      <c r="O16" s="402">
        <v>29</v>
      </c>
      <c r="P16" s="402">
        <v>7.07000000000005</v>
      </c>
      <c r="Q16" s="402">
        <v>36.07000000000005</v>
      </c>
    </row>
    <row r="17" spans="1:17" ht="12.75">
      <c r="A17" s="399">
        <v>5</v>
      </c>
      <c r="B17" s="401" t="s">
        <v>866</v>
      </c>
      <c r="C17" s="402">
        <v>427</v>
      </c>
      <c r="D17" s="402">
        <v>493.76</v>
      </c>
      <c r="E17" s="402">
        <v>920.76</v>
      </c>
      <c r="F17" s="400">
        <v>4.6</v>
      </c>
      <c r="G17" s="402">
        <v>0</v>
      </c>
      <c r="H17" s="402">
        <v>4.6</v>
      </c>
      <c r="I17" s="400">
        <v>380</v>
      </c>
      <c r="J17" s="400">
        <v>472.76</v>
      </c>
      <c r="K17" s="402">
        <v>852.76</v>
      </c>
      <c r="L17" s="402">
        <v>364.42</v>
      </c>
      <c r="M17" s="402">
        <v>421.39</v>
      </c>
      <c r="N17" s="402">
        <v>785.81</v>
      </c>
      <c r="O17" s="402">
        <v>20.180000000000007</v>
      </c>
      <c r="P17" s="402">
        <v>51.370000000000005</v>
      </c>
      <c r="Q17" s="402">
        <v>71.55000000000001</v>
      </c>
    </row>
    <row r="18" spans="1:17" ht="12.75">
      <c r="A18" s="399">
        <v>6</v>
      </c>
      <c r="B18" s="401" t="s">
        <v>867</v>
      </c>
      <c r="C18" s="402">
        <v>251.94</v>
      </c>
      <c r="D18" s="402">
        <v>291.33</v>
      </c>
      <c r="E18" s="402">
        <v>543.27</v>
      </c>
      <c r="F18" s="400">
        <v>3.83</v>
      </c>
      <c r="G18" s="402">
        <v>0</v>
      </c>
      <c r="H18" s="402">
        <v>3.83</v>
      </c>
      <c r="I18" s="400">
        <v>240.86</v>
      </c>
      <c r="J18" s="400">
        <v>275.33</v>
      </c>
      <c r="K18" s="402">
        <v>516.19</v>
      </c>
      <c r="L18" s="402">
        <v>224.36</v>
      </c>
      <c r="M18" s="402">
        <v>259.44</v>
      </c>
      <c r="N18" s="402">
        <v>483.8</v>
      </c>
      <c r="O18" s="402">
        <v>20.330000000000013</v>
      </c>
      <c r="P18" s="402">
        <v>15.889999999999986</v>
      </c>
      <c r="Q18" s="402">
        <v>36.22</v>
      </c>
    </row>
    <row r="19" spans="1:17" ht="12.75">
      <c r="A19" s="399">
        <v>7</v>
      </c>
      <c r="B19" s="401" t="s">
        <v>868</v>
      </c>
      <c r="C19" s="402">
        <v>636.4</v>
      </c>
      <c r="D19" s="402">
        <v>735.89</v>
      </c>
      <c r="E19" s="402">
        <v>1372.29</v>
      </c>
      <c r="F19" s="400">
        <v>8.97</v>
      </c>
      <c r="G19" s="402">
        <v>0</v>
      </c>
      <c r="H19" s="402">
        <v>8.97</v>
      </c>
      <c r="I19" s="400">
        <v>590.4</v>
      </c>
      <c r="J19" s="400">
        <v>718.89</v>
      </c>
      <c r="K19" s="402">
        <v>1309.29</v>
      </c>
      <c r="L19" s="402">
        <v>534.01</v>
      </c>
      <c r="M19" s="402">
        <v>617.5</v>
      </c>
      <c r="N19" s="402">
        <v>1151.51</v>
      </c>
      <c r="O19" s="402">
        <v>65.36000000000001</v>
      </c>
      <c r="P19" s="402">
        <v>101.38999999999999</v>
      </c>
      <c r="Q19" s="402">
        <v>166.75</v>
      </c>
    </row>
    <row r="20" spans="1:17" ht="12.75">
      <c r="A20" s="399">
        <v>8</v>
      </c>
      <c r="B20" s="401" t="s">
        <v>869</v>
      </c>
      <c r="C20" s="402">
        <v>721.52</v>
      </c>
      <c r="D20" s="402">
        <v>834.32</v>
      </c>
      <c r="E20" s="402">
        <v>1555.8400000000001</v>
      </c>
      <c r="F20" s="400">
        <v>4.56</v>
      </c>
      <c r="G20" s="402">
        <v>0</v>
      </c>
      <c r="H20" s="402">
        <v>4.56</v>
      </c>
      <c r="I20" s="400">
        <v>700.52</v>
      </c>
      <c r="J20" s="400">
        <v>818.32</v>
      </c>
      <c r="K20" s="402">
        <v>1518.8400000000001</v>
      </c>
      <c r="L20" s="402">
        <v>609.28</v>
      </c>
      <c r="M20" s="402">
        <v>704.53</v>
      </c>
      <c r="N20" s="402">
        <v>1313.81</v>
      </c>
      <c r="O20" s="402">
        <v>95.79999999999995</v>
      </c>
      <c r="P20" s="402">
        <v>113.79000000000008</v>
      </c>
      <c r="Q20" s="402">
        <v>209.59000000000003</v>
      </c>
    </row>
    <row r="21" spans="1:19" ht="12.75">
      <c r="A21" s="399">
        <v>9</v>
      </c>
      <c r="B21" s="401" t="s">
        <v>870</v>
      </c>
      <c r="C21" s="402">
        <v>803.43</v>
      </c>
      <c r="D21" s="402">
        <v>929.04</v>
      </c>
      <c r="E21" s="402">
        <v>1732.4699999999998</v>
      </c>
      <c r="F21" s="400">
        <v>17.83</v>
      </c>
      <c r="G21" s="402">
        <v>0</v>
      </c>
      <c r="H21" s="402">
        <v>17.83</v>
      </c>
      <c r="I21" s="400">
        <v>750.5</v>
      </c>
      <c r="J21" s="400">
        <v>929.53</v>
      </c>
      <c r="K21" s="402">
        <v>1680.03</v>
      </c>
      <c r="L21" s="402">
        <v>692.98</v>
      </c>
      <c r="M21" s="402">
        <v>801.31</v>
      </c>
      <c r="N21" s="402">
        <v>1494.29</v>
      </c>
      <c r="O21" s="402">
        <v>75.35000000000002</v>
      </c>
      <c r="P21" s="402">
        <v>128.22000000000003</v>
      </c>
      <c r="Q21" s="402">
        <v>203.57000000000005</v>
      </c>
      <c r="S21" s="398"/>
    </row>
    <row r="22" spans="1:19" ht="12.75">
      <c r="A22" s="399">
        <v>10</v>
      </c>
      <c r="B22" s="401" t="s">
        <v>871</v>
      </c>
      <c r="C22" s="402">
        <v>1621.96</v>
      </c>
      <c r="D22" s="402">
        <v>1875.53</v>
      </c>
      <c r="E22" s="402">
        <v>3497.49</v>
      </c>
      <c r="F22" s="400">
        <v>21.54</v>
      </c>
      <c r="G22" s="402">
        <v>0</v>
      </c>
      <c r="H22" s="402">
        <v>21.54</v>
      </c>
      <c r="I22" s="400">
        <v>1530.4</v>
      </c>
      <c r="J22" s="400">
        <v>1838.56</v>
      </c>
      <c r="K22" s="402">
        <v>3368.96</v>
      </c>
      <c r="L22" s="402">
        <v>1487.56</v>
      </c>
      <c r="M22" s="402">
        <v>1720.12</v>
      </c>
      <c r="N22" s="402">
        <v>3207.68</v>
      </c>
      <c r="O22" s="402">
        <v>64.38000000000011</v>
      </c>
      <c r="P22" s="402">
        <v>118.44000000000005</v>
      </c>
      <c r="Q22" s="402">
        <v>182.82000000000016</v>
      </c>
      <c r="S22" s="398"/>
    </row>
    <row r="23" spans="1:19" ht="12.75">
      <c r="A23" s="399">
        <v>11</v>
      </c>
      <c r="B23" s="401" t="s">
        <v>872</v>
      </c>
      <c r="C23" s="402">
        <v>959.26</v>
      </c>
      <c r="D23" s="402">
        <v>1109.23</v>
      </c>
      <c r="E23" s="402">
        <v>2068.49</v>
      </c>
      <c r="F23" s="400">
        <v>12.45</v>
      </c>
      <c r="G23" s="402">
        <v>0</v>
      </c>
      <c r="H23" s="402">
        <v>12.45</v>
      </c>
      <c r="I23" s="400">
        <v>880.92</v>
      </c>
      <c r="J23" s="400">
        <v>1101.23</v>
      </c>
      <c r="K23" s="402">
        <v>1982.15</v>
      </c>
      <c r="L23" s="402">
        <v>808.67</v>
      </c>
      <c r="M23" s="402">
        <v>935.09</v>
      </c>
      <c r="N23" s="402">
        <v>1743.76</v>
      </c>
      <c r="O23" s="402">
        <v>84.70000000000005</v>
      </c>
      <c r="P23" s="402">
        <v>166.14</v>
      </c>
      <c r="Q23" s="402">
        <v>250.84000000000003</v>
      </c>
      <c r="S23" s="404"/>
    </row>
    <row r="24" spans="1:19" ht="12.75">
      <c r="A24" s="399">
        <v>12</v>
      </c>
      <c r="B24" s="401" t="s">
        <v>873</v>
      </c>
      <c r="C24" s="402">
        <v>272.35</v>
      </c>
      <c r="D24" s="402">
        <v>314.93</v>
      </c>
      <c r="E24" s="402">
        <v>587.28</v>
      </c>
      <c r="F24" s="400">
        <v>2.69</v>
      </c>
      <c r="G24" s="402">
        <v>0</v>
      </c>
      <c r="H24" s="402">
        <v>2.69</v>
      </c>
      <c r="I24" s="400">
        <v>272.35</v>
      </c>
      <c r="J24" s="400">
        <v>311.93</v>
      </c>
      <c r="K24" s="402">
        <v>584.28</v>
      </c>
      <c r="L24" s="402">
        <v>245.73</v>
      </c>
      <c r="M24" s="402">
        <v>284.15</v>
      </c>
      <c r="N24" s="402">
        <v>529.88</v>
      </c>
      <c r="O24" s="402">
        <v>29.31000000000003</v>
      </c>
      <c r="P24" s="402">
        <v>27.78000000000003</v>
      </c>
      <c r="Q24" s="402">
        <v>57.09000000000006</v>
      </c>
      <c r="S24" s="398"/>
    </row>
    <row r="25" spans="1:17" ht="12.75">
      <c r="A25" s="399">
        <v>13</v>
      </c>
      <c r="B25" s="401" t="s">
        <v>874</v>
      </c>
      <c r="C25" s="402">
        <v>704.85</v>
      </c>
      <c r="D25" s="402">
        <v>815.05</v>
      </c>
      <c r="E25" s="402">
        <v>1519.9</v>
      </c>
      <c r="F25" s="400">
        <v>8.93</v>
      </c>
      <c r="G25" s="402">
        <v>0</v>
      </c>
      <c r="H25" s="402">
        <v>8.93</v>
      </c>
      <c r="I25" s="400">
        <v>690.85</v>
      </c>
      <c r="J25" s="400">
        <v>808.05</v>
      </c>
      <c r="K25" s="402">
        <v>1498.9</v>
      </c>
      <c r="L25" s="402">
        <v>599.66</v>
      </c>
      <c r="M25" s="402">
        <v>693.41</v>
      </c>
      <c r="N25" s="402">
        <v>1293.07</v>
      </c>
      <c r="O25" s="402">
        <v>100.12</v>
      </c>
      <c r="P25" s="402">
        <v>114.63999999999999</v>
      </c>
      <c r="Q25" s="402">
        <v>214.76</v>
      </c>
    </row>
    <row r="26" spans="1:17" ht="12.75">
      <c r="A26" s="399">
        <v>14</v>
      </c>
      <c r="B26" s="401" t="s">
        <v>875</v>
      </c>
      <c r="C26" s="402">
        <v>394.13</v>
      </c>
      <c r="D26" s="402">
        <v>455.75</v>
      </c>
      <c r="E26" s="402">
        <v>849.88</v>
      </c>
      <c r="F26" s="400">
        <v>4.11</v>
      </c>
      <c r="G26" s="402">
        <v>0</v>
      </c>
      <c r="H26" s="402">
        <v>4.11</v>
      </c>
      <c r="I26" s="400">
        <v>377.64</v>
      </c>
      <c r="J26" s="400">
        <v>445.75</v>
      </c>
      <c r="K26" s="402">
        <v>823.39</v>
      </c>
      <c r="L26" s="402">
        <v>340.88</v>
      </c>
      <c r="M26" s="402">
        <v>394.17</v>
      </c>
      <c r="N26" s="402">
        <v>735.05</v>
      </c>
      <c r="O26" s="402">
        <v>40.870000000000005</v>
      </c>
      <c r="P26" s="402">
        <v>51.579999999999984</v>
      </c>
      <c r="Q26" s="402">
        <v>92.44999999999999</v>
      </c>
    </row>
    <row r="27" spans="1:17" ht="12.75">
      <c r="A27" s="733" t="s">
        <v>17</v>
      </c>
      <c r="B27" s="734"/>
      <c r="C27" s="403">
        <v>8737.99</v>
      </c>
      <c r="D27" s="403">
        <v>10104.079999999998</v>
      </c>
      <c r="E27" s="403">
        <v>18842.070000000003</v>
      </c>
      <c r="F27" s="403">
        <v>102.81</v>
      </c>
      <c r="G27" s="403">
        <v>0</v>
      </c>
      <c r="H27" s="403">
        <v>102.80999999999999</v>
      </c>
      <c r="I27" s="403">
        <v>8282.39</v>
      </c>
      <c r="J27" s="403">
        <v>9897.54</v>
      </c>
      <c r="K27" s="403">
        <v>18179.930000000004</v>
      </c>
      <c r="L27" s="403">
        <v>7669.6399999999985</v>
      </c>
      <c r="M27" s="403">
        <v>8868.67</v>
      </c>
      <c r="N27" s="403">
        <v>16538.31</v>
      </c>
      <c r="O27" s="403">
        <v>730.61</v>
      </c>
      <c r="P27" s="403">
        <v>1028.8700000000001</v>
      </c>
      <c r="Q27" s="403">
        <v>1759.48</v>
      </c>
    </row>
    <row r="28" spans="1:17" ht="12.75">
      <c r="A28" s="12"/>
      <c r="B28" s="29"/>
      <c r="C28" s="29"/>
      <c r="D28" s="29"/>
      <c r="E28" s="21"/>
      <c r="F28" s="21"/>
      <c r="G28" s="21"/>
      <c r="H28" s="21"/>
      <c r="I28" s="21"/>
      <c r="J28" s="21"/>
      <c r="K28" s="21"/>
      <c r="L28" s="21"/>
      <c r="M28" s="21"/>
      <c r="N28" s="21"/>
      <c r="O28" s="21"/>
      <c r="P28" s="21"/>
      <c r="Q28" s="21"/>
    </row>
    <row r="29" spans="1:17" ht="14.25" customHeight="1">
      <c r="A29" s="732" t="s">
        <v>760</v>
      </c>
      <c r="B29" s="732"/>
      <c r="C29" s="732"/>
      <c r="D29" s="732"/>
      <c r="E29" s="732"/>
      <c r="F29" s="732"/>
      <c r="G29" s="732"/>
      <c r="H29" s="732"/>
      <c r="I29" s="732"/>
      <c r="J29" s="732"/>
      <c r="K29" s="732"/>
      <c r="L29" s="732"/>
      <c r="M29" s="732"/>
      <c r="N29" s="732"/>
      <c r="O29" s="732"/>
      <c r="P29" s="732"/>
      <c r="Q29" s="732"/>
    </row>
    <row r="30" spans="1:17" ht="15.75" customHeight="1">
      <c r="A30" s="32"/>
      <c r="B30" s="39"/>
      <c r="C30" s="39"/>
      <c r="D30" s="39"/>
      <c r="E30" s="39"/>
      <c r="F30" s="39"/>
      <c r="G30" s="39"/>
      <c r="H30" s="39"/>
      <c r="I30" s="39"/>
      <c r="J30" s="39"/>
      <c r="K30" s="39"/>
      <c r="L30" s="39"/>
      <c r="M30" s="39"/>
      <c r="N30" s="39"/>
      <c r="O30" s="39"/>
      <c r="P30" s="39"/>
      <c r="Q30" s="39"/>
    </row>
    <row r="31" spans="1:17" ht="15.75" customHeight="1">
      <c r="A31" s="15" t="s">
        <v>936</v>
      </c>
      <c r="B31" s="15"/>
      <c r="C31" s="15"/>
      <c r="D31" s="15"/>
      <c r="E31" s="15"/>
      <c r="F31" s="15"/>
      <c r="G31" s="15"/>
      <c r="H31" s="15"/>
      <c r="I31" s="15"/>
      <c r="J31" s="15"/>
      <c r="K31" s="15"/>
      <c r="L31" s="15"/>
      <c r="M31" s="15"/>
      <c r="O31" s="680" t="s">
        <v>973</v>
      </c>
      <c r="P31" s="680"/>
      <c r="Q31" s="680"/>
    </row>
    <row r="32" spans="1:17" ht="12.75" customHeight="1">
      <c r="A32" s="622" t="s">
        <v>13</v>
      </c>
      <c r="B32" s="622"/>
      <c r="C32" s="622"/>
      <c r="D32" s="622"/>
      <c r="E32" s="622"/>
      <c r="F32" s="622"/>
      <c r="G32" s="622"/>
      <c r="H32" s="622"/>
      <c r="I32" s="622"/>
      <c r="J32" s="622"/>
      <c r="K32" s="622"/>
      <c r="L32" s="622"/>
      <c r="M32" s="622"/>
      <c r="N32" s="622"/>
      <c r="O32" s="622"/>
      <c r="P32" s="622"/>
      <c r="Q32" s="622"/>
    </row>
    <row r="33" spans="1:17" ht="12.75" customHeight="1">
      <c r="A33" s="622" t="s">
        <v>948</v>
      </c>
      <c r="B33" s="622"/>
      <c r="C33" s="622"/>
      <c r="D33" s="622"/>
      <c r="E33" s="622"/>
      <c r="F33" s="622"/>
      <c r="G33" s="622"/>
      <c r="H33" s="622"/>
      <c r="I33" s="622"/>
      <c r="J33" s="622"/>
      <c r="K33" s="622"/>
      <c r="L33" s="622"/>
      <c r="M33" s="622"/>
      <c r="N33" s="622"/>
      <c r="O33" s="622"/>
      <c r="P33" s="622"/>
      <c r="Q33" s="622"/>
    </row>
    <row r="34" spans="1:17" ht="12.75">
      <c r="A34" s="15"/>
      <c r="B34" s="15"/>
      <c r="C34" s="15"/>
      <c r="D34" s="15"/>
      <c r="E34" s="15"/>
      <c r="F34" s="15"/>
      <c r="G34" s="15"/>
      <c r="H34" s="15"/>
      <c r="I34" s="15"/>
      <c r="J34" s="15"/>
      <c r="K34" s="15"/>
      <c r="L34" s="15"/>
      <c r="M34" s="15"/>
      <c r="O34" s="602" t="s">
        <v>83</v>
      </c>
      <c r="P34" s="602"/>
      <c r="Q34" s="602"/>
    </row>
  </sheetData>
  <sheetProtection/>
  <mergeCells count="19">
    <mergeCell ref="P1:Q1"/>
    <mergeCell ref="A2:Q2"/>
    <mergeCell ref="A3:Q3"/>
    <mergeCell ref="N9:Q9"/>
    <mergeCell ref="D6:O6"/>
    <mergeCell ref="A10:A11"/>
    <mergeCell ref="B10:B11"/>
    <mergeCell ref="C10:E10"/>
    <mergeCell ref="F10:H10"/>
    <mergeCell ref="A8:B8"/>
    <mergeCell ref="O34:Q34"/>
    <mergeCell ref="A33:Q33"/>
    <mergeCell ref="I10:K10"/>
    <mergeCell ref="L10:N10"/>
    <mergeCell ref="O10:Q10"/>
    <mergeCell ref="A32:Q32"/>
    <mergeCell ref="A29:Q29"/>
    <mergeCell ref="A27:B27"/>
    <mergeCell ref="O31:Q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sheetPr>
    <pageSetUpPr fitToPage="1"/>
  </sheetPr>
  <dimension ref="A1:V60"/>
  <sheetViews>
    <sheetView zoomScale="80" zoomScaleNormal="80" zoomScaleSheetLayoutView="77" zoomScalePageLayoutView="0" workbookViewId="0" topLeftCell="A10">
      <selection activeCell="S36" sqref="S36"/>
    </sheetView>
  </sheetViews>
  <sheetFormatPr defaultColWidth="9.140625" defaultRowHeight="12.75"/>
  <cols>
    <col min="2" max="2" width="23.7109375" style="0" customWidth="1"/>
    <col min="3" max="3" width="14.7109375" style="0" customWidth="1"/>
    <col min="4" max="4" width="11.28125" style="0" customWidth="1"/>
    <col min="5" max="5" width="12.421875" style="0" customWidth="1"/>
    <col min="6" max="6" width="12.00390625" style="0" customWidth="1"/>
    <col min="7" max="7" width="13.140625" style="0" customWidth="1"/>
    <col min="9" max="9" width="18.140625" style="0" customWidth="1"/>
    <col min="11" max="11" width="10.00390625" style="0" customWidth="1"/>
    <col min="20" max="20" width="10.421875" style="0" customWidth="1"/>
    <col min="21" max="21" width="11.140625" style="0" customWidth="1"/>
    <col min="22" max="22" width="11.8515625" style="0" customWidth="1"/>
  </cols>
  <sheetData>
    <row r="1" spans="17:19" ht="15">
      <c r="Q1" s="737" t="s">
        <v>64</v>
      </c>
      <c r="R1" s="737"/>
      <c r="S1" s="737"/>
    </row>
    <row r="3" spans="1:17" ht="15">
      <c r="A3" s="678" t="s">
        <v>0</v>
      </c>
      <c r="B3" s="678"/>
      <c r="C3" s="678"/>
      <c r="D3" s="678"/>
      <c r="E3" s="678"/>
      <c r="F3" s="678"/>
      <c r="G3" s="678"/>
      <c r="H3" s="678"/>
      <c r="I3" s="678"/>
      <c r="J3" s="678"/>
      <c r="K3" s="678"/>
      <c r="L3" s="678"/>
      <c r="M3" s="678"/>
      <c r="N3" s="678"/>
      <c r="O3" s="678"/>
      <c r="P3" s="678"/>
      <c r="Q3" s="678"/>
    </row>
    <row r="4" spans="1:17" ht="20.25">
      <c r="A4" s="659" t="s">
        <v>653</v>
      </c>
      <c r="B4" s="659"/>
      <c r="C4" s="659"/>
      <c r="D4" s="659"/>
      <c r="E4" s="659"/>
      <c r="F4" s="659"/>
      <c r="G4" s="659"/>
      <c r="H4" s="659"/>
      <c r="I4" s="659"/>
      <c r="J4" s="659"/>
      <c r="K4" s="659"/>
      <c r="L4" s="659"/>
      <c r="M4" s="659"/>
      <c r="N4" s="659"/>
      <c r="O4" s="659"/>
      <c r="P4" s="659"/>
      <c r="Q4" s="41"/>
    </row>
    <row r="5" spans="1:17" ht="15.75">
      <c r="A5" s="738" t="s">
        <v>939</v>
      </c>
      <c r="B5" s="738"/>
      <c r="C5" s="738"/>
      <c r="D5" s="738"/>
      <c r="E5" s="738"/>
      <c r="F5" s="738"/>
      <c r="G5" s="738"/>
      <c r="H5" s="738"/>
      <c r="I5" s="738"/>
      <c r="J5" s="738"/>
      <c r="K5" s="738"/>
      <c r="L5" s="738"/>
      <c r="M5" s="738"/>
      <c r="N5" s="738"/>
      <c r="O5" s="738"/>
      <c r="P5" s="738"/>
      <c r="Q5" s="738"/>
    </row>
    <row r="6" spans="1:21" ht="12.75">
      <c r="A6" s="33"/>
      <c r="B6" s="33"/>
      <c r="C6" s="160"/>
      <c r="D6" s="33"/>
      <c r="E6" s="33"/>
      <c r="F6" s="33"/>
      <c r="G6" s="33"/>
      <c r="H6" s="33"/>
      <c r="I6" s="33"/>
      <c r="J6" s="33"/>
      <c r="K6" s="33"/>
      <c r="L6" s="33"/>
      <c r="M6" s="33"/>
      <c r="N6" s="33"/>
      <c r="O6" s="33"/>
      <c r="P6" s="33"/>
      <c r="Q6" s="33"/>
      <c r="U6" s="33"/>
    </row>
    <row r="8" spans="1:19" ht="15.75">
      <c r="A8" s="601" t="s">
        <v>232</v>
      </c>
      <c r="B8" s="601"/>
      <c r="C8" s="601"/>
      <c r="D8" s="601"/>
      <c r="E8" s="601"/>
      <c r="F8" s="601"/>
      <c r="G8" s="601"/>
      <c r="H8" s="601"/>
      <c r="I8" s="601"/>
      <c r="J8" s="601"/>
      <c r="K8" s="601"/>
      <c r="L8" s="601"/>
      <c r="M8" s="601"/>
      <c r="N8" s="601"/>
      <c r="O8" s="601"/>
      <c r="P8" s="601"/>
      <c r="Q8" s="601"/>
      <c r="R8" s="601"/>
      <c r="S8" s="601"/>
    </row>
    <row r="9" spans="1:21" ht="15.75">
      <c r="A9" s="44"/>
      <c r="B9" s="37"/>
      <c r="C9" s="37"/>
      <c r="D9" s="37"/>
      <c r="E9" s="37"/>
      <c r="F9" s="37"/>
      <c r="G9" s="37"/>
      <c r="H9" s="37"/>
      <c r="I9" s="37"/>
      <c r="J9" s="37"/>
      <c r="K9" s="37"/>
      <c r="L9" s="37"/>
      <c r="M9" s="37"/>
      <c r="N9" s="37"/>
      <c r="O9" s="37"/>
      <c r="P9" s="739" t="s">
        <v>225</v>
      </c>
      <c r="Q9" s="739"/>
      <c r="R9" s="739"/>
      <c r="S9" s="739"/>
      <c r="U9" s="37"/>
    </row>
    <row r="10" spans="16:19" ht="12.75">
      <c r="P10" s="702" t="s">
        <v>823</v>
      </c>
      <c r="Q10" s="702"/>
      <c r="R10" s="702"/>
      <c r="S10" s="702"/>
    </row>
    <row r="11" spans="1:22" ht="28.5" customHeight="1">
      <c r="A11" s="735" t="s">
        <v>23</v>
      </c>
      <c r="B11" s="671" t="s">
        <v>204</v>
      </c>
      <c r="C11" s="671" t="s">
        <v>381</v>
      </c>
      <c r="D11" s="671" t="s">
        <v>488</v>
      </c>
      <c r="E11" s="603" t="s">
        <v>679</v>
      </c>
      <c r="F11" s="603"/>
      <c r="G11" s="603"/>
      <c r="H11" s="577" t="s">
        <v>678</v>
      </c>
      <c r="I11" s="578"/>
      <c r="J11" s="579"/>
      <c r="K11" s="633" t="s">
        <v>383</v>
      </c>
      <c r="L11" s="634"/>
      <c r="M11" s="726"/>
      <c r="N11" s="685" t="s">
        <v>156</v>
      </c>
      <c r="O11" s="740"/>
      <c r="P11" s="681"/>
      <c r="Q11" s="581" t="s">
        <v>829</v>
      </c>
      <c r="R11" s="581"/>
      <c r="S11" s="581"/>
      <c r="T11" s="671" t="s">
        <v>254</v>
      </c>
      <c r="U11" s="671" t="s">
        <v>436</v>
      </c>
      <c r="V11" s="671" t="s">
        <v>384</v>
      </c>
    </row>
    <row r="12" spans="1:22" ht="65.25" customHeight="1">
      <c r="A12" s="736"/>
      <c r="B12" s="672"/>
      <c r="C12" s="672"/>
      <c r="D12" s="672"/>
      <c r="E12" s="5" t="s">
        <v>177</v>
      </c>
      <c r="F12" s="5" t="s">
        <v>205</v>
      </c>
      <c r="G12" s="5" t="s">
        <v>17</v>
      </c>
      <c r="H12" s="5" t="s">
        <v>177</v>
      </c>
      <c r="I12" s="5" t="s">
        <v>205</v>
      </c>
      <c r="J12" s="5" t="s">
        <v>17</v>
      </c>
      <c r="K12" s="5" t="s">
        <v>177</v>
      </c>
      <c r="L12" s="5" t="s">
        <v>205</v>
      </c>
      <c r="M12" s="5" t="s">
        <v>17</v>
      </c>
      <c r="N12" s="5" t="s">
        <v>177</v>
      </c>
      <c r="O12" s="5" t="s">
        <v>205</v>
      </c>
      <c r="P12" s="5" t="s">
        <v>17</v>
      </c>
      <c r="Q12" s="5" t="s">
        <v>236</v>
      </c>
      <c r="R12" s="5" t="s">
        <v>216</v>
      </c>
      <c r="S12" s="5" t="s">
        <v>217</v>
      </c>
      <c r="T12" s="672"/>
      <c r="U12" s="672"/>
      <c r="V12" s="672"/>
    </row>
    <row r="13" spans="1:22" ht="12.75">
      <c r="A13" s="159">
        <v>1</v>
      </c>
      <c r="B13" s="106">
        <v>2</v>
      </c>
      <c r="C13" s="8">
        <v>3</v>
      </c>
      <c r="D13" s="106">
        <v>4</v>
      </c>
      <c r="E13" s="106">
        <v>5</v>
      </c>
      <c r="F13" s="8">
        <v>6</v>
      </c>
      <c r="G13" s="106">
        <v>7</v>
      </c>
      <c r="H13" s="106">
        <v>8</v>
      </c>
      <c r="I13" s="8">
        <v>9</v>
      </c>
      <c r="J13" s="106">
        <v>10</v>
      </c>
      <c r="K13" s="106">
        <v>11</v>
      </c>
      <c r="L13" s="8">
        <v>12</v>
      </c>
      <c r="M13" s="106">
        <v>13</v>
      </c>
      <c r="N13" s="106">
        <v>14</v>
      </c>
      <c r="O13" s="8">
        <v>15</v>
      </c>
      <c r="P13" s="106">
        <v>16</v>
      </c>
      <c r="Q13" s="106">
        <v>17</v>
      </c>
      <c r="R13" s="8">
        <v>18</v>
      </c>
      <c r="S13" s="106">
        <v>19</v>
      </c>
      <c r="T13" s="106">
        <v>20</v>
      </c>
      <c r="U13" s="8">
        <v>21</v>
      </c>
      <c r="V13" s="106">
        <v>22</v>
      </c>
    </row>
    <row r="14" spans="1:22" ht="21.75" customHeight="1">
      <c r="A14" s="408">
        <v>1</v>
      </c>
      <c r="B14" s="411" t="s">
        <v>862</v>
      </c>
      <c r="C14" s="410">
        <v>552</v>
      </c>
      <c r="D14" s="410">
        <v>537</v>
      </c>
      <c r="E14" s="406">
        <v>33.120000000000005</v>
      </c>
      <c r="F14" s="406">
        <v>552</v>
      </c>
      <c r="G14" s="406">
        <v>585.12</v>
      </c>
      <c r="H14" s="406">
        <v>0.11</v>
      </c>
      <c r="I14" s="406">
        <v>0</v>
      </c>
      <c r="J14" s="406">
        <v>0.11</v>
      </c>
      <c r="K14" s="406">
        <v>32.94</v>
      </c>
      <c r="L14" s="406">
        <v>475.79</v>
      </c>
      <c r="M14" s="406">
        <v>508.73</v>
      </c>
      <c r="N14" s="406">
        <v>32.22</v>
      </c>
      <c r="O14" s="406">
        <v>460.69</v>
      </c>
      <c r="P14" s="406">
        <v>492.90999999999997</v>
      </c>
      <c r="Q14" s="406">
        <v>0.8299999999999983</v>
      </c>
      <c r="R14" s="406">
        <v>15.100000000000023</v>
      </c>
      <c r="S14" s="406">
        <v>15.930000000000021</v>
      </c>
      <c r="T14" s="410" t="s">
        <v>885</v>
      </c>
      <c r="U14" s="410">
        <v>537</v>
      </c>
      <c r="V14" s="410">
        <v>537</v>
      </c>
    </row>
    <row r="15" spans="1:22" ht="21.75" customHeight="1">
      <c r="A15" s="408">
        <v>2</v>
      </c>
      <c r="B15" s="411" t="s">
        <v>863</v>
      </c>
      <c r="C15" s="410">
        <v>498</v>
      </c>
      <c r="D15" s="410">
        <v>492</v>
      </c>
      <c r="E15" s="406">
        <v>29.879999999999995</v>
      </c>
      <c r="F15" s="406">
        <v>498</v>
      </c>
      <c r="G15" s="406">
        <v>527.88</v>
      </c>
      <c r="H15" s="406">
        <v>0.19</v>
      </c>
      <c r="I15" s="406">
        <v>0</v>
      </c>
      <c r="J15" s="406">
        <v>0.19</v>
      </c>
      <c r="K15" s="406">
        <v>29.63</v>
      </c>
      <c r="L15" s="406">
        <v>435.92</v>
      </c>
      <c r="M15" s="406">
        <v>465.55</v>
      </c>
      <c r="N15" s="406">
        <v>29.52</v>
      </c>
      <c r="O15" s="406">
        <v>422.09</v>
      </c>
      <c r="P15" s="406">
        <v>451.60999999999996</v>
      </c>
      <c r="Q15" s="406">
        <v>0.3000000000000007</v>
      </c>
      <c r="R15" s="406">
        <v>13.830000000000041</v>
      </c>
      <c r="S15" s="406">
        <v>14.130000000000042</v>
      </c>
      <c r="T15" s="410" t="s">
        <v>885</v>
      </c>
      <c r="U15" s="410">
        <v>492</v>
      </c>
      <c r="V15" s="410">
        <v>492</v>
      </c>
    </row>
    <row r="16" spans="1:22" ht="21.75" customHeight="1">
      <c r="A16" s="408">
        <v>3</v>
      </c>
      <c r="B16" s="411" t="s">
        <v>864</v>
      </c>
      <c r="C16" s="410">
        <v>428</v>
      </c>
      <c r="D16" s="410">
        <v>422</v>
      </c>
      <c r="E16" s="406">
        <v>25.68</v>
      </c>
      <c r="F16" s="406">
        <v>428</v>
      </c>
      <c r="G16" s="406">
        <v>453.68</v>
      </c>
      <c r="H16" s="406">
        <v>0.22</v>
      </c>
      <c r="I16" s="406">
        <v>0</v>
      </c>
      <c r="J16" s="406">
        <v>0.22</v>
      </c>
      <c r="K16" s="406">
        <v>25.4</v>
      </c>
      <c r="L16" s="406">
        <v>373.9</v>
      </c>
      <c r="M16" s="406">
        <v>399.29999999999995</v>
      </c>
      <c r="N16" s="406">
        <v>25.32</v>
      </c>
      <c r="O16" s="406">
        <v>362.03</v>
      </c>
      <c r="P16" s="406">
        <v>387.34999999999997</v>
      </c>
      <c r="Q16" s="406">
        <v>0.29999999999999716</v>
      </c>
      <c r="R16" s="406">
        <v>11.870000000000005</v>
      </c>
      <c r="S16" s="406">
        <v>12.170000000000002</v>
      </c>
      <c r="T16" s="410" t="s">
        <v>885</v>
      </c>
      <c r="U16" s="410">
        <v>422</v>
      </c>
      <c r="V16" s="410">
        <v>422</v>
      </c>
    </row>
    <row r="17" spans="1:22" ht="21.75" customHeight="1">
      <c r="A17" s="408">
        <v>4</v>
      </c>
      <c r="B17" s="411" t="s">
        <v>865</v>
      </c>
      <c r="C17" s="410">
        <v>420</v>
      </c>
      <c r="D17" s="410">
        <v>417</v>
      </c>
      <c r="E17" s="406">
        <v>25.2</v>
      </c>
      <c r="F17" s="406">
        <v>420</v>
      </c>
      <c r="G17" s="406">
        <v>445.2</v>
      </c>
      <c r="H17" s="406">
        <v>0.043</v>
      </c>
      <c r="I17" s="406">
        <v>0</v>
      </c>
      <c r="J17" s="406">
        <v>0.043</v>
      </c>
      <c r="K17" s="406">
        <v>25.08</v>
      </c>
      <c r="L17" s="406">
        <v>369.47</v>
      </c>
      <c r="M17" s="406">
        <v>394.55</v>
      </c>
      <c r="N17" s="406">
        <v>25.02</v>
      </c>
      <c r="O17" s="406">
        <v>357.74</v>
      </c>
      <c r="P17" s="406">
        <v>382.76</v>
      </c>
      <c r="Q17" s="406">
        <v>0.10299999999999798</v>
      </c>
      <c r="R17" s="406">
        <v>11.730000000000018</v>
      </c>
      <c r="S17" s="406">
        <v>11.833000000000016</v>
      </c>
      <c r="T17" s="410" t="s">
        <v>885</v>
      </c>
      <c r="U17" s="410">
        <v>417</v>
      </c>
      <c r="V17" s="410">
        <v>417</v>
      </c>
    </row>
    <row r="18" spans="1:22" ht="21.75" customHeight="1">
      <c r="A18" s="408">
        <v>5</v>
      </c>
      <c r="B18" s="411" t="s">
        <v>866</v>
      </c>
      <c r="C18" s="410">
        <v>468</v>
      </c>
      <c r="D18" s="410">
        <v>461</v>
      </c>
      <c r="E18" s="406">
        <v>28.080000000000002</v>
      </c>
      <c r="F18" s="406">
        <v>468</v>
      </c>
      <c r="G18" s="406">
        <v>496.08</v>
      </c>
      <c r="H18" s="406">
        <v>0.18</v>
      </c>
      <c r="I18" s="406">
        <v>0</v>
      </c>
      <c r="J18" s="406">
        <v>0.18</v>
      </c>
      <c r="K18" s="406">
        <v>27.84</v>
      </c>
      <c r="L18" s="406">
        <v>408.45</v>
      </c>
      <c r="M18" s="406">
        <v>436.28999999999996</v>
      </c>
      <c r="N18" s="406">
        <v>27.67</v>
      </c>
      <c r="O18" s="406">
        <v>395.49</v>
      </c>
      <c r="P18" s="406">
        <v>423.16</v>
      </c>
      <c r="Q18" s="406">
        <v>0.34999999999999787</v>
      </c>
      <c r="R18" s="406">
        <v>12.95999999999998</v>
      </c>
      <c r="S18" s="406">
        <v>13.309999999999977</v>
      </c>
      <c r="T18" s="410" t="s">
        <v>885</v>
      </c>
      <c r="U18" s="410">
        <v>461</v>
      </c>
      <c r="V18" s="410">
        <v>461</v>
      </c>
    </row>
    <row r="19" spans="1:22" ht="21.75" customHeight="1">
      <c r="A19" s="408">
        <v>6</v>
      </c>
      <c r="B19" s="411" t="s">
        <v>867</v>
      </c>
      <c r="C19" s="410">
        <v>321</v>
      </c>
      <c r="D19" s="410">
        <v>308</v>
      </c>
      <c r="E19" s="406">
        <v>19.259999999999998</v>
      </c>
      <c r="F19" s="406">
        <v>321</v>
      </c>
      <c r="G19" s="406">
        <v>340.26</v>
      </c>
      <c r="H19" s="406">
        <v>0.27</v>
      </c>
      <c r="I19" s="406">
        <v>0</v>
      </c>
      <c r="J19" s="406">
        <v>0.27</v>
      </c>
      <c r="K19" s="406">
        <v>18.93</v>
      </c>
      <c r="L19" s="406">
        <v>272.89</v>
      </c>
      <c r="M19" s="406">
        <v>291.82</v>
      </c>
      <c r="N19" s="406">
        <v>18.48</v>
      </c>
      <c r="O19" s="406">
        <v>264.23</v>
      </c>
      <c r="P19" s="406">
        <v>282.71000000000004</v>
      </c>
      <c r="Q19" s="406">
        <v>0.7199999999999989</v>
      </c>
      <c r="R19" s="406">
        <v>8.659999999999968</v>
      </c>
      <c r="S19" s="406">
        <v>9.379999999999967</v>
      </c>
      <c r="T19" s="410" t="s">
        <v>885</v>
      </c>
      <c r="U19" s="410">
        <v>308</v>
      </c>
      <c r="V19" s="410">
        <v>308</v>
      </c>
    </row>
    <row r="20" spans="1:22" ht="21.75" customHeight="1">
      <c r="A20" s="408">
        <v>7</v>
      </c>
      <c r="B20" s="411" t="s">
        <v>868</v>
      </c>
      <c r="C20" s="410">
        <v>494</v>
      </c>
      <c r="D20" s="410">
        <v>487</v>
      </c>
      <c r="E20" s="406">
        <v>29.64</v>
      </c>
      <c r="F20" s="406">
        <v>494</v>
      </c>
      <c r="G20" s="406">
        <v>523.64</v>
      </c>
      <c r="H20" s="406">
        <v>0.07</v>
      </c>
      <c r="I20" s="406">
        <v>0</v>
      </c>
      <c r="J20" s="406">
        <v>0.07</v>
      </c>
      <c r="K20" s="406">
        <v>29.51</v>
      </c>
      <c r="L20" s="406">
        <v>431.49</v>
      </c>
      <c r="M20" s="406">
        <v>461</v>
      </c>
      <c r="N20" s="406">
        <v>29.22</v>
      </c>
      <c r="O20" s="406">
        <v>417.8</v>
      </c>
      <c r="P20" s="406">
        <v>447.02</v>
      </c>
      <c r="Q20" s="406">
        <v>0.360000000000003</v>
      </c>
      <c r="R20" s="406">
        <v>13.689999999999998</v>
      </c>
      <c r="S20" s="406">
        <v>14.05</v>
      </c>
      <c r="T20" s="410" t="s">
        <v>885</v>
      </c>
      <c r="U20" s="410">
        <v>487</v>
      </c>
      <c r="V20" s="410">
        <v>487</v>
      </c>
    </row>
    <row r="21" spans="1:22" ht="21.75" customHeight="1">
      <c r="A21" s="408">
        <v>8</v>
      </c>
      <c r="B21" s="411" t="s">
        <v>869</v>
      </c>
      <c r="C21" s="410">
        <v>539</v>
      </c>
      <c r="D21" s="410">
        <v>528</v>
      </c>
      <c r="E21" s="406">
        <v>32.34</v>
      </c>
      <c r="F21" s="406">
        <v>539</v>
      </c>
      <c r="G21" s="406">
        <v>571.34</v>
      </c>
      <c r="H21" s="406">
        <v>0.21</v>
      </c>
      <c r="I21" s="406">
        <v>0</v>
      </c>
      <c r="J21" s="406">
        <v>0.21</v>
      </c>
      <c r="K21" s="406">
        <v>32.07</v>
      </c>
      <c r="L21" s="406">
        <v>467.82</v>
      </c>
      <c r="M21" s="406">
        <v>499.89</v>
      </c>
      <c r="N21" s="406">
        <v>31.68</v>
      </c>
      <c r="O21" s="406">
        <v>452.97</v>
      </c>
      <c r="P21" s="406">
        <v>484.65000000000003</v>
      </c>
      <c r="Q21" s="406">
        <v>0.6000000000000014</v>
      </c>
      <c r="R21" s="406">
        <v>14.849999999999966</v>
      </c>
      <c r="S21" s="406">
        <v>15.449999999999967</v>
      </c>
      <c r="T21" s="410" t="s">
        <v>885</v>
      </c>
      <c r="U21" s="410">
        <v>528</v>
      </c>
      <c r="V21" s="410">
        <v>528</v>
      </c>
    </row>
    <row r="22" spans="1:22" ht="21.75" customHeight="1">
      <c r="A22" s="408">
        <v>9</v>
      </c>
      <c r="B22" s="411" t="s">
        <v>870</v>
      </c>
      <c r="C22" s="410">
        <v>632</v>
      </c>
      <c r="D22" s="410">
        <v>616</v>
      </c>
      <c r="E22" s="406">
        <v>37.92</v>
      </c>
      <c r="F22" s="406">
        <v>632</v>
      </c>
      <c r="G22" s="406">
        <v>669.92</v>
      </c>
      <c r="H22" s="406">
        <v>0.13</v>
      </c>
      <c r="I22" s="406">
        <v>0</v>
      </c>
      <c r="J22" s="406">
        <v>0.13</v>
      </c>
      <c r="K22" s="406">
        <v>37.72</v>
      </c>
      <c r="L22" s="406">
        <v>545.79</v>
      </c>
      <c r="M22" s="406">
        <v>583.51</v>
      </c>
      <c r="N22" s="406">
        <v>36.96</v>
      </c>
      <c r="O22" s="406">
        <v>528.47</v>
      </c>
      <c r="P22" s="406">
        <v>565.4300000000001</v>
      </c>
      <c r="Q22" s="406">
        <v>0.8900000000000006</v>
      </c>
      <c r="R22" s="406">
        <v>17.319999999999936</v>
      </c>
      <c r="S22" s="406">
        <v>18.209999999999937</v>
      </c>
      <c r="T22" s="410" t="s">
        <v>885</v>
      </c>
      <c r="U22" s="410">
        <v>616</v>
      </c>
      <c r="V22" s="410">
        <v>616</v>
      </c>
    </row>
    <row r="23" spans="1:22" ht="21.75" customHeight="1">
      <c r="A23" s="408">
        <v>10</v>
      </c>
      <c r="B23" s="411" t="s">
        <v>871</v>
      </c>
      <c r="C23" s="410">
        <v>980</v>
      </c>
      <c r="D23" s="410">
        <v>979</v>
      </c>
      <c r="E23" s="406">
        <v>58.800000000000004</v>
      </c>
      <c r="F23" s="406">
        <v>980</v>
      </c>
      <c r="G23" s="406">
        <v>1038.8</v>
      </c>
      <c r="H23" s="406">
        <v>0.08</v>
      </c>
      <c r="I23" s="406">
        <v>0</v>
      </c>
      <c r="J23" s="406">
        <v>0.08</v>
      </c>
      <c r="K23" s="406">
        <v>58.65</v>
      </c>
      <c r="L23" s="406">
        <v>867.41</v>
      </c>
      <c r="M23" s="406">
        <v>926.06</v>
      </c>
      <c r="N23" s="406">
        <v>58.74</v>
      </c>
      <c r="O23" s="406">
        <v>839.88</v>
      </c>
      <c r="P23" s="406">
        <v>898.62</v>
      </c>
      <c r="Q23" s="406">
        <v>-0.010000000000005116</v>
      </c>
      <c r="R23" s="406">
        <v>27.529999999999973</v>
      </c>
      <c r="S23" s="406">
        <v>27.519999999999968</v>
      </c>
      <c r="T23" s="410" t="s">
        <v>885</v>
      </c>
      <c r="U23" s="410">
        <v>979</v>
      </c>
      <c r="V23" s="410">
        <v>979</v>
      </c>
    </row>
    <row r="24" spans="1:22" ht="21.75" customHeight="1">
      <c r="A24" s="408">
        <v>11</v>
      </c>
      <c r="B24" s="411" t="s">
        <v>872</v>
      </c>
      <c r="C24" s="410">
        <v>787</v>
      </c>
      <c r="D24" s="410">
        <v>776</v>
      </c>
      <c r="E24" s="406">
        <v>47.22</v>
      </c>
      <c r="F24" s="406">
        <v>787</v>
      </c>
      <c r="G24" s="406">
        <v>834.22</v>
      </c>
      <c r="H24" s="406">
        <v>0.029</v>
      </c>
      <c r="I24" s="406">
        <v>0</v>
      </c>
      <c r="J24" s="406">
        <v>0.029</v>
      </c>
      <c r="K24" s="406">
        <v>47.13</v>
      </c>
      <c r="L24" s="406">
        <v>687.55</v>
      </c>
      <c r="M24" s="406">
        <v>734.68</v>
      </c>
      <c r="N24" s="406">
        <v>46.56</v>
      </c>
      <c r="O24" s="406">
        <v>665.73</v>
      </c>
      <c r="P24" s="406">
        <v>712.29</v>
      </c>
      <c r="Q24" s="406">
        <v>0.5990000000000038</v>
      </c>
      <c r="R24" s="406">
        <v>21.819999999999936</v>
      </c>
      <c r="S24" s="406">
        <v>22.41899999999994</v>
      </c>
      <c r="T24" s="410" t="s">
        <v>885</v>
      </c>
      <c r="U24" s="410">
        <v>776</v>
      </c>
      <c r="V24" s="410">
        <v>776</v>
      </c>
    </row>
    <row r="25" spans="1:22" ht="21.75" customHeight="1">
      <c r="A25" s="408">
        <v>12</v>
      </c>
      <c r="B25" s="411" t="s">
        <v>873</v>
      </c>
      <c r="C25" s="410">
        <v>187</v>
      </c>
      <c r="D25" s="410">
        <v>181</v>
      </c>
      <c r="E25" s="406">
        <v>11.219999999999999</v>
      </c>
      <c r="F25" s="406">
        <v>187</v>
      </c>
      <c r="G25" s="406">
        <v>198.22</v>
      </c>
      <c r="H25" s="406">
        <v>0.33</v>
      </c>
      <c r="I25" s="406">
        <v>0</v>
      </c>
      <c r="J25" s="406">
        <v>0.33</v>
      </c>
      <c r="K25" s="406">
        <v>10.83</v>
      </c>
      <c r="L25" s="406">
        <v>160.37</v>
      </c>
      <c r="M25" s="406">
        <v>171.20000000000002</v>
      </c>
      <c r="N25" s="406">
        <v>10.86</v>
      </c>
      <c r="O25" s="406">
        <v>155.28</v>
      </c>
      <c r="P25" s="406">
        <v>166.14</v>
      </c>
      <c r="Q25" s="406">
        <v>0.3000000000000007</v>
      </c>
      <c r="R25" s="406">
        <v>5.090000000000003</v>
      </c>
      <c r="S25" s="406">
        <v>5.390000000000004</v>
      </c>
      <c r="T25" s="410" t="s">
        <v>885</v>
      </c>
      <c r="U25" s="410">
        <v>181</v>
      </c>
      <c r="V25" s="410">
        <v>181</v>
      </c>
    </row>
    <row r="26" spans="1:22" ht="21.75" customHeight="1">
      <c r="A26" s="408">
        <v>13</v>
      </c>
      <c r="B26" s="411" t="s">
        <v>874</v>
      </c>
      <c r="C26" s="410">
        <v>788</v>
      </c>
      <c r="D26" s="410">
        <v>785</v>
      </c>
      <c r="E26" s="406">
        <v>47.279999999999994</v>
      </c>
      <c r="F26" s="406">
        <v>788</v>
      </c>
      <c r="G26" s="406">
        <v>835.28</v>
      </c>
      <c r="H26" s="406">
        <v>0.15</v>
      </c>
      <c r="I26" s="406">
        <v>0</v>
      </c>
      <c r="J26" s="406">
        <v>0.15</v>
      </c>
      <c r="K26" s="406">
        <v>47.06</v>
      </c>
      <c r="L26" s="406">
        <v>695.52</v>
      </c>
      <c r="M26" s="406">
        <v>742.5799999999999</v>
      </c>
      <c r="N26" s="406">
        <v>47.1</v>
      </c>
      <c r="O26" s="406">
        <v>673.45</v>
      </c>
      <c r="P26" s="406">
        <v>720.5500000000001</v>
      </c>
      <c r="Q26" s="406">
        <v>0.10999999999999943</v>
      </c>
      <c r="R26" s="406">
        <v>22.069999999999936</v>
      </c>
      <c r="S26" s="406">
        <v>22.179999999999936</v>
      </c>
      <c r="T26" s="410" t="s">
        <v>885</v>
      </c>
      <c r="U26" s="410">
        <v>785</v>
      </c>
      <c r="V26" s="410">
        <v>785</v>
      </c>
    </row>
    <row r="27" spans="1:22" ht="21.75" customHeight="1">
      <c r="A27" s="408">
        <v>14</v>
      </c>
      <c r="B27" s="411" t="s">
        <v>875</v>
      </c>
      <c r="C27" s="410">
        <v>332</v>
      </c>
      <c r="D27" s="410">
        <v>329</v>
      </c>
      <c r="E27" s="406">
        <v>19.919999999999998</v>
      </c>
      <c r="F27" s="406">
        <v>332</v>
      </c>
      <c r="G27" s="406">
        <v>351.92</v>
      </c>
      <c r="H27" s="406">
        <v>0.14</v>
      </c>
      <c r="I27" s="406">
        <v>0</v>
      </c>
      <c r="J27" s="406">
        <v>0.14</v>
      </c>
      <c r="K27" s="406">
        <v>19.72</v>
      </c>
      <c r="L27" s="406">
        <v>291.5</v>
      </c>
      <c r="M27" s="406">
        <v>311.22</v>
      </c>
      <c r="N27" s="406">
        <v>19.74</v>
      </c>
      <c r="O27" s="406">
        <v>282.25</v>
      </c>
      <c r="P27" s="406">
        <v>301.99</v>
      </c>
      <c r="Q27" s="406">
        <v>0.120000000000001</v>
      </c>
      <c r="R27" s="406">
        <v>9.25</v>
      </c>
      <c r="S27" s="406">
        <v>9.370000000000001</v>
      </c>
      <c r="T27" s="410" t="s">
        <v>885</v>
      </c>
      <c r="U27" s="410">
        <v>329</v>
      </c>
      <c r="V27" s="410">
        <v>329</v>
      </c>
    </row>
    <row r="28" spans="1:22" ht="21.75" customHeight="1">
      <c r="A28" s="407" t="s">
        <v>17</v>
      </c>
      <c r="B28" s="409"/>
      <c r="C28" s="410">
        <v>7426</v>
      </c>
      <c r="D28" s="410">
        <v>7318</v>
      </c>
      <c r="E28" s="410">
        <v>445.56</v>
      </c>
      <c r="F28" s="406">
        <v>7426</v>
      </c>
      <c r="G28" s="406">
        <v>7871.56</v>
      </c>
      <c r="H28" s="406">
        <v>2.15</v>
      </c>
      <c r="I28" s="406">
        <v>0</v>
      </c>
      <c r="J28" s="406">
        <v>2.152</v>
      </c>
      <c r="K28" s="406">
        <v>442.51</v>
      </c>
      <c r="L28" s="406">
        <v>6483.870000000001</v>
      </c>
      <c r="M28" s="406">
        <v>6926.380000000001</v>
      </c>
      <c r="N28" s="406">
        <v>439.09000000000003</v>
      </c>
      <c r="O28" s="406">
        <v>6278.1</v>
      </c>
      <c r="P28" s="406">
        <v>6717.1900000000005</v>
      </c>
      <c r="Q28" s="406">
        <v>5.571999999999996</v>
      </c>
      <c r="R28" s="406">
        <v>205.76999999999978</v>
      </c>
      <c r="S28" s="406">
        <v>211.34199999999976</v>
      </c>
      <c r="T28" s="410"/>
      <c r="U28" s="410">
        <v>7318</v>
      </c>
      <c r="V28" s="410">
        <v>7318</v>
      </c>
    </row>
    <row r="29" ht="14.25">
      <c r="D29" s="405"/>
    </row>
    <row r="30" spans="11:12" ht="14.25">
      <c r="K30" s="413"/>
      <c r="L30" s="413"/>
    </row>
    <row r="32" ht="12.75">
      <c r="T32" s="412"/>
    </row>
    <row r="33" spans="1:21" ht="12.75">
      <c r="A33" s="15" t="s">
        <v>936</v>
      </c>
      <c r="B33" s="15"/>
      <c r="C33" s="15"/>
      <c r="D33" s="15"/>
      <c r="E33" s="15"/>
      <c r="F33" s="15"/>
      <c r="G33" s="15"/>
      <c r="H33" s="15"/>
      <c r="I33" s="15"/>
      <c r="J33" s="15"/>
      <c r="K33" s="15"/>
      <c r="L33" s="15"/>
      <c r="M33" s="15"/>
      <c r="N33" s="680" t="s">
        <v>973</v>
      </c>
      <c r="O33" s="680"/>
      <c r="P33" s="680"/>
      <c r="Q33" s="680"/>
      <c r="T33" s="412"/>
      <c r="U33" s="15"/>
    </row>
    <row r="34" spans="1:20" ht="12.75">
      <c r="A34" s="622" t="s">
        <v>13</v>
      </c>
      <c r="B34" s="622"/>
      <c r="C34" s="622"/>
      <c r="D34" s="622"/>
      <c r="E34" s="622"/>
      <c r="F34" s="622"/>
      <c r="G34" s="622"/>
      <c r="H34" s="622"/>
      <c r="I34" s="622"/>
      <c r="J34" s="622"/>
      <c r="K34" s="622"/>
      <c r="L34" s="622"/>
      <c r="M34" s="622"/>
      <c r="N34" s="622"/>
      <c r="O34" s="622"/>
      <c r="P34" s="622"/>
      <c r="Q34" s="622"/>
      <c r="T34" s="412"/>
    </row>
    <row r="35" spans="1:20" ht="12.75">
      <c r="A35" s="622" t="s">
        <v>965</v>
      </c>
      <c r="B35" s="622"/>
      <c r="C35" s="622"/>
      <c r="D35" s="622"/>
      <c r="E35" s="622"/>
      <c r="F35" s="622"/>
      <c r="G35" s="622"/>
      <c r="H35" s="622"/>
      <c r="I35" s="622"/>
      <c r="J35" s="622"/>
      <c r="K35" s="622"/>
      <c r="L35" s="622"/>
      <c r="M35" s="622"/>
      <c r="N35" s="622"/>
      <c r="O35" s="622"/>
      <c r="P35" s="622"/>
      <c r="Q35" s="622"/>
      <c r="T35" s="412"/>
    </row>
    <row r="36" spans="15:20" ht="12.75">
      <c r="O36" s="602" t="s">
        <v>83</v>
      </c>
      <c r="P36" s="602"/>
      <c r="Q36" s="602"/>
      <c r="T36" s="412"/>
    </row>
    <row r="37" ht="12.75">
      <c r="T37" s="412"/>
    </row>
    <row r="38" ht="12.75">
      <c r="T38" s="412"/>
    </row>
    <row r="39" spans="7:20" ht="15">
      <c r="G39" s="414"/>
      <c r="T39" s="412"/>
    </row>
    <row r="40" spans="7:20" ht="15">
      <c r="G40" s="414"/>
      <c r="T40" s="412"/>
    </row>
    <row r="41" spans="7:20" ht="15">
      <c r="G41" s="414"/>
      <c r="I41" s="418"/>
      <c r="L41" s="419"/>
      <c r="T41" s="412"/>
    </row>
    <row r="42" spans="7:20" ht="15">
      <c r="G42" s="414"/>
      <c r="I42" s="418"/>
      <c r="T42" s="412"/>
    </row>
    <row r="43" spans="9:20" ht="12.75">
      <c r="I43" s="418"/>
      <c r="T43" s="412"/>
    </row>
    <row r="44" spans="9:20" ht="12.75">
      <c r="I44" s="418"/>
      <c r="T44" s="412"/>
    </row>
    <row r="45" spans="9:20" ht="12.75">
      <c r="I45" s="418"/>
      <c r="T45" s="412"/>
    </row>
    <row r="46" ht="12.75">
      <c r="I46" s="418"/>
    </row>
    <row r="47" ht="12.75">
      <c r="I47" s="418"/>
    </row>
    <row r="48" ht="12.75">
      <c r="I48" s="418"/>
    </row>
    <row r="49" ht="12.75">
      <c r="I49" s="418"/>
    </row>
    <row r="50" ht="12.75">
      <c r="I50" s="418"/>
    </row>
    <row r="51" ht="12.75">
      <c r="I51" s="418"/>
    </row>
    <row r="52" ht="12.75">
      <c r="I52" s="418"/>
    </row>
    <row r="53" ht="12.75">
      <c r="I53" s="418"/>
    </row>
    <row r="54" ht="12.75">
      <c r="I54" s="418"/>
    </row>
    <row r="55" ht="12.75">
      <c r="I55" s="418"/>
    </row>
    <row r="56" ht="12.75">
      <c r="I56" s="418"/>
    </row>
    <row r="57" ht="12.75">
      <c r="I57" s="418"/>
    </row>
    <row r="58" ht="12.75">
      <c r="I58" s="418"/>
    </row>
    <row r="59" ht="12.75">
      <c r="I59" s="418"/>
    </row>
    <row r="60" ht="12.75">
      <c r="I60" s="418"/>
    </row>
  </sheetData>
  <sheetProtection/>
  <mergeCells count="23">
    <mergeCell ref="T11:T12"/>
    <mergeCell ref="K11:M11"/>
    <mergeCell ref="D11:D12"/>
    <mergeCell ref="A4:P4"/>
    <mergeCell ref="V11:V12"/>
    <mergeCell ref="U11:U12"/>
    <mergeCell ref="Q1:S1"/>
    <mergeCell ref="A3:Q3"/>
    <mergeCell ref="A5:Q5"/>
    <mergeCell ref="A8:S8"/>
    <mergeCell ref="P9:S9"/>
    <mergeCell ref="C11:C12"/>
    <mergeCell ref="B11:B12"/>
    <mergeCell ref="N11:P11"/>
    <mergeCell ref="P10:S10"/>
    <mergeCell ref="O36:Q36"/>
    <mergeCell ref="A34:Q34"/>
    <mergeCell ref="A35:Q35"/>
    <mergeCell ref="H11:J11"/>
    <mergeCell ref="Q11:S11"/>
    <mergeCell ref="E11:G11"/>
    <mergeCell ref="A11:A12"/>
    <mergeCell ref="N33:Q3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26.xml><?xml version="1.0" encoding="utf-8"?>
<worksheet xmlns="http://schemas.openxmlformats.org/spreadsheetml/2006/main" xmlns:r="http://schemas.openxmlformats.org/officeDocument/2006/relationships">
  <sheetPr>
    <pageSetUpPr fitToPage="1"/>
  </sheetPr>
  <dimension ref="A1:V52"/>
  <sheetViews>
    <sheetView zoomScale="80" zoomScaleNormal="80" zoomScaleSheetLayoutView="70" zoomScalePageLayoutView="0" workbookViewId="0" topLeftCell="A10">
      <selection activeCell="O24" sqref="O24"/>
    </sheetView>
  </sheetViews>
  <sheetFormatPr defaultColWidth="9.140625" defaultRowHeight="12.75"/>
  <cols>
    <col min="2" max="2" width="24.28125" style="0" customWidth="1"/>
    <col min="3" max="3" width="14.7109375" style="0" customWidth="1"/>
    <col min="4" max="4" width="11.140625" style="0" customWidth="1"/>
    <col min="5" max="5" width="12.421875" style="0" customWidth="1"/>
    <col min="6" max="6" width="12.00390625" style="0" customWidth="1"/>
    <col min="7" max="7" width="13.140625" style="0" customWidth="1"/>
    <col min="20" max="20" width="10.421875" style="0" customWidth="1"/>
    <col min="21" max="21" width="11.140625" style="0" customWidth="1"/>
    <col min="22" max="22" width="11.8515625" style="0" customWidth="1"/>
  </cols>
  <sheetData>
    <row r="1" spans="17:19" ht="15">
      <c r="Q1" s="737" t="s">
        <v>206</v>
      </c>
      <c r="R1" s="737"/>
      <c r="S1" s="737"/>
    </row>
    <row r="3" spans="1:17" ht="15">
      <c r="A3" s="678" t="s">
        <v>0</v>
      </c>
      <c r="B3" s="678"/>
      <c r="C3" s="678"/>
      <c r="D3" s="678"/>
      <c r="E3" s="678"/>
      <c r="F3" s="678"/>
      <c r="G3" s="678"/>
      <c r="H3" s="678"/>
      <c r="I3" s="678"/>
      <c r="J3" s="678"/>
      <c r="K3" s="678"/>
      <c r="L3" s="678"/>
      <c r="M3" s="678"/>
      <c r="N3" s="678"/>
      <c r="O3" s="678"/>
      <c r="P3" s="678"/>
      <c r="Q3" s="678"/>
    </row>
    <row r="4" spans="1:17" ht="20.25">
      <c r="A4" s="659" t="s">
        <v>653</v>
      </c>
      <c r="B4" s="659"/>
      <c r="C4" s="659"/>
      <c r="D4" s="659"/>
      <c r="E4" s="659"/>
      <c r="F4" s="659"/>
      <c r="G4" s="659"/>
      <c r="H4" s="659"/>
      <c r="I4" s="659"/>
      <c r="J4" s="659"/>
      <c r="K4" s="659"/>
      <c r="L4" s="659"/>
      <c r="M4" s="659"/>
      <c r="N4" s="659"/>
      <c r="O4" s="659"/>
      <c r="P4" s="659"/>
      <c r="Q4" s="41"/>
    </row>
    <row r="5" spans="1:17" ht="15.75">
      <c r="A5" s="738" t="s">
        <v>940</v>
      </c>
      <c r="B5" s="738"/>
      <c r="C5" s="738"/>
      <c r="D5" s="738"/>
      <c r="E5" s="738"/>
      <c r="F5" s="738"/>
      <c r="G5" s="738"/>
      <c r="H5" s="738"/>
      <c r="I5" s="738"/>
      <c r="J5" s="738"/>
      <c r="K5" s="738"/>
      <c r="L5" s="738"/>
      <c r="M5" s="738"/>
      <c r="N5" s="738"/>
      <c r="O5" s="738"/>
      <c r="P5" s="738"/>
      <c r="Q5" s="738"/>
    </row>
    <row r="6" spans="1:21" ht="12.75">
      <c r="A6" s="33"/>
      <c r="B6" s="33"/>
      <c r="C6" s="160"/>
      <c r="D6" s="33"/>
      <c r="E6" s="33"/>
      <c r="F6" s="33"/>
      <c r="G6" s="33"/>
      <c r="H6" s="33"/>
      <c r="I6" s="33"/>
      <c r="J6" s="33"/>
      <c r="K6" s="33"/>
      <c r="L6" s="33"/>
      <c r="M6" s="33"/>
      <c r="N6" s="33"/>
      <c r="O6" s="33"/>
      <c r="P6" s="33"/>
      <c r="Q6" s="33"/>
      <c r="U6" s="33"/>
    </row>
    <row r="7" spans="1:19" ht="15.75">
      <c r="A7" s="601" t="s">
        <v>447</v>
      </c>
      <c r="B7" s="601"/>
      <c r="C7" s="601"/>
      <c r="D7" s="601"/>
      <c r="E7" s="601"/>
      <c r="F7" s="601"/>
      <c r="G7" s="601"/>
      <c r="H7" s="601"/>
      <c r="I7" s="601"/>
      <c r="J7" s="601"/>
      <c r="K7" s="601"/>
      <c r="L7" s="601"/>
      <c r="M7" s="601"/>
      <c r="N7" s="601"/>
      <c r="O7" s="601"/>
      <c r="P7" s="601"/>
      <c r="Q7" s="601"/>
      <c r="R7" s="601"/>
      <c r="S7" s="601"/>
    </row>
    <row r="8" spans="1:21" ht="15.75">
      <c r="A8" s="44"/>
      <c r="B8" s="37"/>
      <c r="C8" s="37"/>
      <c r="D8" s="37"/>
      <c r="E8" s="37"/>
      <c r="F8" s="37"/>
      <c r="G8" s="37"/>
      <c r="H8" s="37"/>
      <c r="I8" s="37"/>
      <c r="J8" s="37"/>
      <c r="K8" s="37"/>
      <c r="L8" s="37"/>
      <c r="M8" s="37"/>
      <c r="N8" s="37"/>
      <c r="O8" s="37"/>
      <c r="P8" s="739" t="s">
        <v>225</v>
      </c>
      <c r="Q8" s="739"/>
      <c r="R8" s="739"/>
      <c r="S8" s="739"/>
      <c r="U8" s="37"/>
    </row>
    <row r="9" spans="16:19" ht="12.75">
      <c r="P9" s="702" t="s">
        <v>823</v>
      </c>
      <c r="Q9" s="702"/>
      <c r="R9" s="702"/>
      <c r="S9" s="702"/>
    </row>
    <row r="10" spans="1:22" ht="28.5" customHeight="1">
      <c r="A10" s="735" t="s">
        <v>23</v>
      </c>
      <c r="B10" s="671" t="s">
        <v>204</v>
      </c>
      <c r="C10" s="671" t="s">
        <v>381</v>
      </c>
      <c r="D10" s="671" t="s">
        <v>489</v>
      </c>
      <c r="E10" s="603" t="s">
        <v>679</v>
      </c>
      <c r="F10" s="603"/>
      <c r="G10" s="603"/>
      <c r="H10" s="577" t="s">
        <v>678</v>
      </c>
      <c r="I10" s="578"/>
      <c r="J10" s="579"/>
      <c r="K10" s="633" t="s">
        <v>383</v>
      </c>
      <c r="L10" s="634"/>
      <c r="M10" s="726"/>
      <c r="N10" s="685" t="s">
        <v>156</v>
      </c>
      <c r="O10" s="740"/>
      <c r="P10" s="681"/>
      <c r="Q10" s="581" t="s">
        <v>829</v>
      </c>
      <c r="R10" s="581"/>
      <c r="S10" s="581"/>
      <c r="T10" s="671" t="s">
        <v>254</v>
      </c>
      <c r="U10" s="671" t="s">
        <v>436</v>
      </c>
      <c r="V10" s="671" t="s">
        <v>384</v>
      </c>
    </row>
    <row r="11" spans="1:22" ht="69" customHeight="1">
      <c r="A11" s="736"/>
      <c r="B11" s="672"/>
      <c r="C11" s="672"/>
      <c r="D11" s="672"/>
      <c r="E11" s="5" t="s">
        <v>177</v>
      </c>
      <c r="F11" s="5" t="s">
        <v>205</v>
      </c>
      <c r="G11" s="5" t="s">
        <v>17</v>
      </c>
      <c r="H11" s="5" t="s">
        <v>177</v>
      </c>
      <c r="I11" s="5" t="s">
        <v>205</v>
      </c>
      <c r="J11" s="5" t="s">
        <v>17</v>
      </c>
      <c r="K11" s="5" t="s">
        <v>177</v>
      </c>
      <c r="L11" s="5" t="s">
        <v>205</v>
      </c>
      <c r="M11" s="5" t="s">
        <v>17</v>
      </c>
      <c r="N11" s="5" t="s">
        <v>177</v>
      </c>
      <c r="O11" s="5" t="s">
        <v>205</v>
      </c>
      <c r="P11" s="5" t="s">
        <v>17</v>
      </c>
      <c r="Q11" s="5" t="s">
        <v>236</v>
      </c>
      <c r="R11" s="5" t="s">
        <v>216</v>
      </c>
      <c r="S11" s="5" t="s">
        <v>217</v>
      </c>
      <c r="T11" s="672"/>
      <c r="U11" s="672"/>
      <c r="V11" s="672"/>
    </row>
    <row r="12" spans="1:22" ht="12.75">
      <c r="A12" s="159">
        <v>1</v>
      </c>
      <c r="B12" s="106">
        <v>2</v>
      </c>
      <c r="C12" s="8">
        <v>3</v>
      </c>
      <c r="D12" s="159">
        <v>4</v>
      </c>
      <c r="E12" s="106">
        <v>5</v>
      </c>
      <c r="F12" s="8">
        <v>6</v>
      </c>
      <c r="G12" s="159">
        <v>7</v>
      </c>
      <c r="H12" s="106">
        <v>8</v>
      </c>
      <c r="I12" s="8">
        <v>9</v>
      </c>
      <c r="J12" s="159">
        <v>10</v>
      </c>
      <c r="K12" s="106">
        <v>11</v>
      </c>
      <c r="L12" s="8">
        <v>12</v>
      </c>
      <c r="M12" s="159">
        <v>13</v>
      </c>
      <c r="N12" s="106">
        <v>14</v>
      </c>
      <c r="O12" s="8">
        <v>15</v>
      </c>
      <c r="P12" s="159">
        <v>16</v>
      </c>
      <c r="Q12" s="106">
        <v>17</v>
      </c>
      <c r="R12" s="8">
        <v>18</v>
      </c>
      <c r="S12" s="159">
        <v>19</v>
      </c>
      <c r="T12" s="106">
        <v>20</v>
      </c>
      <c r="U12" s="159">
        <v>21</v>
      </c>
      <c r="V12" s="106">
        <v>22</v>
      </c>
    </row>
    <row r="13" spans="1:22" ht="24.75" customHeight="1">
      <c r="A13" s="415">
        <v>1</v>
      </c>
      <c r="B13" s="416" t="s">
        <v>862</v>
      </c>
      <c r="C13" s="420">
        <v>548</v>
      </c>
      <c r="D13" s="420">
        <v>543</v>
      </c>
      <c r="E13" s="420">
        <v>32.88</v>
      </c>
      <c r="F13" s="420">
        <v>602.8</v>
      </c>
      <c r="G13" s="420">
        <v>635.68</v>
      </c>
      <c r="H13" s="421">
        <v>0.41</v>
      </c>
      <c r="I13" s="421">
        <v>0</v>
      </c>
      <c r="J13" s="421">
        <v>0.41</v>
      </c>
      <c r="K13" s="421">
        <v>32.41</v>
      </c>
      <c r="L13" s="421">
        <v>518.71</v>
      </c>
      <c r="M13" s="421">
        <v>551.12</v>
      </c>
      <c r="N13" s="421">
        <v>32.58</v>
      </c>
      <c r="O13" s="421">
        <v>479.85</v>
      </c>
      <c r="P13" s="421">
        <v>512.4300000000001</v>
      </c>
      <c r="Q13" s="421">
        <v>0.23999999999999488</v>
      </c>
      <c r="R13" s="421">
        <v>38.860000000000014</v>
      </c>
      <c r="S13" s="421">
        <v>39.10000000000001</v>
      </c>
      <c r="T13" s="420" t="s">
        <v>885</v>
      </c>
      <c r="U13" s="420">
        <v>543</v>
      </c>
      <c r="V13" s="420">
        <v>543</v>
      </c>
    </row>
    <row r="14" spans="1:22" ht="24.75" customHeight="1">
      <c r="A14" s="415">
        <v>2</v>
      </c>
      <c r="B14" s="416" t="s">
        <v>863</v>
      </c>
      <c r="C14" s="420">
        <v>504</v>
      </c>
      <c r="D14" s="420">
        <v>498</v>
      </c>
      <c r="E14" s="420">
        <v>30.24</v>
      </c>
      <c r="F14" s="420">
        <v>554.4</v>
      </c>
      <c r="G14" s="420">
        <v>584.64</v>
      </c>
      <c r="H14" s="421">
        <v>0.73</v>
      </c>
      <c r="I14" s="421">
        <v>0</v>
      </c>
      <c r="J14" s="421">
        <v>0.73</v>
      </c>
      <c r="K14" s="421">
        <v>29.45</v>
      </c>
      <c r="L14" s="421">
        <v>475.72</v>
      </c>
      <c r="M14" s="421">
        <v>505.17</v>
      </c>
      <c r="N14" s="421">
        <v>29.88</v>
      </c>
      <c r="O14" s="421">
        <v>440.08</v>
      </c>
      <c r="P14" s="421">
        <v>469.96</v>
      </c>
      <c r="Q14" s="421">
        <v>0.3000000000000007</v>
      </c>
      <c r="R14" s="421">
        <v>35.64000000000004</v>
      </c>
      <c r="S14" s="421">
        <v>35.94000000000004</v>
      </c>
      <c r="T14" s="420" t="s">
        <v>885</v>
      </c>
      <c r="U14" s="420">
        <v>498</v>
      </c>
      <c r="V14" s="420">
        <v>498</v>
      </c>
    </row>
    <row r="15" spans="1:22" ht="24.75" customHeight="1">
      <c r="A15" s="415">
        <v>3</v>
      </c>
      <c r="B15" s="416" t="s">
        <v>864</v>
      </c>
      <c r="C15" s="420">
        <v>312</v>
      </c>
      <c r="D15" s="420">
        <v>310</v>
      </c>
      <c r="E15" s="420">
        <v>18.72</v>
      </c>
      <c r="F15" s="420">
        <v>343.2</v>
      </c>
      <c r="G15" s="420">
        <v>361.91999999999996</v>
      </c>
      <c r="H15" s="421">
        <v>0.25</v>
      </c>
      <c r="I15" s="421">
        <v>0</v>
      </c>
      <c r="J15" s="421">
        <v>0.25</v>
      </c>
      <c r="K15" s="421">
        <v>18.41</v>
      </c>
      <c r="L15" s="421">
        <v>296.13</v>
      </c>
      <c r="M15" s="421">
        <v>314.54</v>
      </c>
      <c r="N15" s="421">
        <v>18.6</v>
      </c>
      <c r="O15" s="421">
        <v>273.95</v>
      </c>
      <c r="P15" s="421">
        <v>292.55</v>
      </c>
      <c r="Q15" s="421">
        <v>0.05999999999999872</v>
      </c>
      <c r="R15" s="421">
        <v>22.180000000000007</v>
      </c>
      <c r="S15" s="421">
        <v>22.240000000000006</v>
      </c>
      <c r="T15" s="420" t="s">
        <v>885</v>
      </c>
      <c r="U15" s="420">
        <v>310</v>
      </c>
      <c r="V15" s="420">
        <v>310</v>
      </c>
    </row>
    <row r="16" spans="1:22" ht="24.75" customHeight="1">
      <c r="A16" s="415">
        <v>4</v>
      </c>
      <c r="B16" s="416" t="s">
        <v>865</v>
      </c>
      <c r="C16" s="420">
        <v>418</v>
      </c>
      <c r="D16" s="420">
        <v>413</v>
      </c>
      <c r="E16" s="420">
        <v>25.08</v>
      </c>
      <c r="F16" s="420">
        <v>459.8</v>
      </c>
      <c r="G16" s="420">
        <v>484.88</v>
      </c>
      <c r="H16" s="421">
        <v>0.65</v>
      </c>
      <c r="I16" s="421">
        <v>0</v>
      </c>
      <c r="J16" s="421">
        <v>0.65</v>
      </c>
      <c r="K16" s="421">
        <v>24.37</v>
      </c>
      <c r="L16" s="421">
        <v>394.52</v>
      </c>
      <c r="M16" s="421">
        <v>418.89</v>
      </c>
      <c r="N16" s="421">
        <v>24.78</v>
      </c>
      <c r="O16" s="421">
        <v>364.97</v>
      </c>
      <c r="P16" s="421">
        <v>389.75</v>
      </c>
      <c r="Q16" s="421">
        <v>0.23999999999999844</v>
      </c>
      <c r="R16" s="421">
        <v>29.549999999999955</v>
      </c>
      <c r="S16" s="421">
        <v>29.789999999999953</v>
      </c>
      <c r="T16" s="420" t="s">
        <v>885</v>
      </c>
      <c r="U16" s="420">
        <v>413</v>
      </c>
      <c r="V16" s="420">
        <v>413</v>
      </c>
    </row>
    <row r="17" spans="1:22" ht="24.75" customHeight="1">
      <c r="A17" s="415">
        <v>5</v>
      </c>
      <c r="B17" s="416" t="s">
        <v>866</v>
      </c>
      <c r="C17" s="420">
        <v>502</v>
      </c>
      <c r="D17" s="420">
        <v>498</v>
      </c>
      <c r="E17" s="420">
        <v>30.12</v>
      </c>
      <c r="F17" s="420">
        <v>552.2</v>
      </c>
      <c r="G17" s="420">
        <v>582.32</v>
      </c>
      <c r="H17" s="421">
        <v>0.55</v>
      </c>
      <c r="I17" s="421">
        <v>0</v>
      </c>
      <c r="J17" s="421">
        <v>0.55</v>
      </c>
      <c r="K17" s="421">
        <v>29.51</v>
      </c>
      <c r="L17" s="421">
        <v>475.72</v>
      </c>
      <c r="M17" s="421">
        <v>505.23</v>
      </c>
      <c r="N17" s="421">
        <v>29.88</v>
      </c>
      <c r="O17" s="421">
        <v>440.08</v>
      </c>
      <c r="P17" s="421">
        <v>469.96</v>
      </c>
      <c r="Q17" s="421">
        <v>0.18000000000000327</v>
      </c>
      <c r="R17" s="421">
        <v>35.64000000000004</v>
      </c>
      <c r="S17" s="421">
        <v>35.82000000000005</v>
      </c>
      <c r="T17" s="420" t="s">
        <v>885</v>
      </c>
      <c r="U17" s="420">
        <v>498</v>
      </c>
      <c r="V17" s="420">
        <v>498</v>
      </c>
    </row>
    <row r="18" spans="1:22" ht="24.75" customHeight="1">
      <c r="A18" s="415">
        <v>6</v>
      </c>
      <c r="B18" s="416" t="s">
        <v>867</v>
      </c>
      <c r="C18" s="420">
        <v>281</v>
      </c>
      <c r="D18" s="420">
        <v>286</v>
      </c>
      <c r="E18" s="420">
        <v>16.86</v>
      </c>
      <c r="F18" s="420">
        <v>309.1</v>
      </c>
      <c r="G18" s="420">
        <v>325.96000000000004</v>
      </c>
      <c r="H18" s="421">
        <v>0.43</v>
      </c>
      <c r="I18" s="421">
        <v>0</v>
      </c>
      <c r="J18" s="421">
        <v>0.43</v>
      </c>
      <c r="K18" s="421">
        <v>16.37</v>
      </c>
      <c r="L18" s="421">
        <v>273.21</v>
      </c>
      <c r="M18" s="421">
        <v>289.58</v>
      </c>
      <c r="N18" s="421">
        <v>17.18</v>
      </c>
      <c r="O18" s="421">
        <v>252.74</v>
      </c>
      <c r="P18" s="421">
        <v>269.92</v>
      </c>
      <c r="Q18" s="421">
        <v>-0.379999999999999</v>
      </c>
      <c r="R18" s="421">
        <v>20.46999999999997</v>
      </c>
      <c r="S18" s="421">
        <v>20.08999999999997</v>
      </c>
      <c r="T18" s="420" t="s">
        <v>885</v>
      </c>
      <c r="U18" s="420">
        <v>286</v>
      </c>
      <c r="V18" s="420">
        <v>286</v>
      </c>
    </row>
    <row r="19" spans="1:22" ht="24.75" customHeight="1">
      <c r="A19" s="415">
        <v>7</v>
      </c>
      <c r="B19" s="416" t="s">
        <v>868</v>
      </c>
      <c r="C19" s="420">
        <v>588</v>
      </c>
      <c r="D19" s="420">
        <v>588</v>
      </c>
      <c r="E19" s="420">
        <v>35.28</v>
      </c>
      <c r="F19" s="420">
        <v>646.8</v>
      </c>
      <c r="G19" s="420">
        <v>682.0799999999999</v>
      </c>
      <c r="H19" s="421">
        <v>1.2000000000000002</v>
      </c>
      <c r="I19" s="421">
        <v>0</v>
      </c>
      <c r="J19" s="421">
        <v>1.2000000000000002</v>
      </c>
      <c r="K19" s="421">
        <v>34.14</v>
      </c>
      <c r="L19" s="421">
        <v>561.7</v>
      </c>
      <c r="M19" s="421">
        <v>595.84</v>
      </c>
      <c r="N19" s="421">
        <v>35.28</v>
      </c>
      <c r="O19" s="421">
        <v>519.62</v>
      </c>
      <c r="P19" s="421">
        <v>554.9</v>
      </c>
      <c r="Q19" s="421">
        <v>0.060000000000002274</v>
      </c>
      <c r="R19" s="421">
        <v>42.08000000000004</v>
      </c>
      <c r="S19" s="421">
        <v>42.14000000000004</v>
      </c>
      <c r="T19" s="420" t="s">
        <v>885</v>
      </c>
      <c r="U19" s="420">
        <v>588</v>
      </c>
      <c r="V19" s="420">
        <v>588</v>
      </c>
    </row>
    <row r="20" spans="1:22" ht="24.75" customHeight="1">
      <c r="A20" s="415">
        <v>8</v>
      </c>
      <c r="B20" s="416" t="s">
        <v>869</v>
      </c>
      <c r="C20" s="420">
        <v>564</v>
      </c>
      <c r="D20" s="420">
        <v>559</v>
      </c>
      <c r="E20" s="420">
        <v>33.84</v>
      </c>
      <c r="F20" s="420">
        <v>620.4</v>
      </c>
      <c r="G20" s="420">
        <v>654.24</v>
      </c>
      <c r="H20" s="421">
        <v>0.39</v>
      </c>
      <c r="I20" s="421">
        <v>0</v>
      </c>
      <c r="J20" s="421">
        <v>0.39</v>
      </c>
      <c r="K20" s="421">
        <v>33.39</v>
      </c>
      <c r="L20" s="421">
        <v>533.99</v>
      </c>
      <c r="M20" s="421">
        <v>567.38</v>
      </c>
      <c r="N20" s="421">
        <v>33.54</v>
      </c>
      <c r="O20" s="421">
        <v>493.99</v>
      </c>
      <c r="P20" s="421">
        <v>527.53</v>
      </c>
      <c r="Q20" s="421">
        <v>0.240000000000002</v>
      </c>
      <c r="R20" s="421">
        <v>40</v>
      </c>
      <c r="S20" s="421">
        <v>40.24</v>
      </c>
      <c r="T20" s="420" t="s">
        <v>885</v>
      </c>
      <c r="U20" s="420">
        <v>559</v>
      </c>
      <c r="V20" s="420">
        <v>559</v>
      </c>
    </row>
    <row r="21" spans="1:22" ht="24.75" customHeight="1">
      <c r="A21" s="415">
        <v>9</v>
      </c>
      <c r="B21" s="416" t="s">
        <v>870</v>
      </c>
      <c r="C21" s="420">
        <v>540</v>
      </c>
      <c r="D21" s="420">
        <v>541</v>
      </c>
      <c r="E21" s="420">
        <v>32.4</v>
      </c>
      <c r="F21" s="420">
        <v>594</v>
      </c>
      <c r="G21" s="420">
        <v>626.4</v>
      </c>
      <c r="H21" s="421">
        <v>0.34</v>
      </c>
      <c r="I21" s="421">
        <v>0</v>
      </c>
      <c r="J21" s="421">
        <v>0.34</v>
      </c>
      <c r="K21" s="421">
        <v>32.3</v>
      </c>
      <c r="L21" s="421">
        <v>516.8</v>
      </c>
      <c r="M21" s="421">
        <v>549.0999999999999</v>
      </c>
      <c r="N21" s="421">
        <v>32.46</v>
      </c>
      <c r="O21" s="421">
        <v>478.08</v>
      </c>
      <c r="P21" s="421">
        <v>510.53999999999996</v>
      </c>
      <c r="Q21" s="421">
        <v>0.17999999999999972</v>
      </c>
      <c r="R21" s="421">
        <v>38.71999999999997</v>
      </c>
      <c r="S21" s="421">
        <v>38.89999999999997</v>
      </c>
      <c r="T21" s="420" t="s">
        <v>885</v>
      </c>
      <c r="U21" s="420">
        <v>541</v>
      </c>
      <c r="V21" s="420">
        <v>541</v>
      </c>
    </row>
    <row r="22" spans="1:22" ht="24.75" customHeight="1">
      <c r="A22" s="415">
        <v>10</v>
      </c>
      <c r="B22" s="416" t="s">
        <v>871</v>
      </c>
      <c r="C22" s="420">
        <v>917</v>
      </c>
      <c r="D22" s="420">
        <v>896</v>
      </c>
      <c r="E22" s="420">
        <v>55.019999999999996</v>
      </c>
      <c r="F22" s="420">
        <v>1008.7</v>
      </c>
      <c r="G22" s="420">
        <v>1063.72</v>
      </c>
      <c r="H22" s="421">
        <v>1.21</v>
      </c>
      <c r="I22" s="421">
        <v>0</v>
      </c>
      <c r="J22" s="421">
        <v>1.21</v>
      </c>
      <c r="K22" s="421">
        <v>54.25</v>
      </c>
      <c r="L22" s="421">
        <v>855.92</v>
      </c>
      <c r="M22" s="421">
        <v>910.17</v>
      </c>
      <c r="N22" s="421">
        <v>53.76</v>
      </c>
      <c r="O22" s="421">
        <v>791.79</v>
      </c>
      <c r="P22" s="421">
        <v>845.55</v>
      </c>
      <c r="Q22" s="421">
        <v>1.7000000000000028</v>
      </c>
      <c r="R22" s="421">
        <v>64.13</v>
      </c>
      <c r="S22" s="421">
        <v>65.83</v>
      </c>
      <c r="T22" s="420" t="s">
        <v>885</v>
      </c>
      <c r="U22" s="420">
        <v>896</v>
      </c>
      <c r="V22" s="420">
        <v>896</v>
      </c>
    </row>
    <row r="23" spans="1:22" ht="24.75" customHeight="1">
      <c r="A23" s="415">
        <v>11</v>
      </c>
      <c r="B23" s="416" t="s">
        <v>872</v>
      </c>
      <c r="C23" s="420">
        <v>706</v>
      </c>
      <c r="D23" s="420">
        <v>695</v>
      </c>
      <c r="E23" s="420">
        <v>42.36</v>
      </c>
      <c r="F23" s="420">
        <v>776.6</v>
      </c>
      <c r="G23" s="420">
        <v>818.96</v>
      </c>
      <c r="H23" s="421">
        <v>1.6300000000000003</v>
      </c>
      <c r="I23" s="421">
        <v>0</v>
      </c>
      <c r="J23" s="421">
        <v>1.6300000000000003</v>
      </c>
      <c r="K23" s="421">
        <v>41.17</v>
      </c>
      <c r="L23" s="421">
        <v>663.91</v>
      </c>
      <c r="M23" s="421">
        <v>705.0799999999999</v>
      </c>
      <c r="N23" s="421">
        <v>41.7</v>
      </c>
      <c r="O23" s="421">
        <v>614.17</v>
      </c>
      <c r="P23" s="421">
        <v>655.87</v>
      </c>
      <c r="Q23" s="421">
        <v>1.1000000000000014</v>
      </c>
      <c r="R23" s="421">
        <v>49.74000000000001</v>
      </c>
      <c r="S23" s="421">
        <v>50.84000000000001</v>
      </c>
      <c r="T23" s="420" t="s">
        <v>885</v>
      </c>
      <c r="U23" s="420">
        <v>695</v>
      </c>
      <c r="V23" s="420">
        <v>695</v>
      </c>
    </row>
    <row r="24" spans="1:22" ht="24.75" customHeight="1">
      <c r="A24" s="415">
        <v>12</v>
      </c>
      <c r="B24" s="416" t="s">
        <v>873</v>
      </c>
      <c r="C24" s="420">
        <v>219</v>
      </c>
      <c r="D24" s="420">
        <v>217</v>
      </c>
      <c r="E24" s="420">
        <v>13.14</v>
      </c>
      <c r="F24" s="420">
        <v>240.9</v>
      </c>
      <c r="G24" s="420">
        <v>254.04000000000002</v>
      </c>
      <c r="H24" s="421">
        <v>0.26</v>
      </c>
      <c r="I24" s="421">
        <v>0</v>
      </c>
      <c r="J24" s="421">
        <v>0.26</v>
      </c>
      <c r="K24" s="421">
        <v>12.82</v>
      </c>
      <c r="L24" s="421">
        <v>207.29</v>
      </c>
      <c r="M24" s="421">
        <v>220.10999999999999</v>
      </c>
      <c r="N24" s="421">
        <v>13.02</v>
      </c>
      <c r="O24" s="421">
        <v>191.76</v>
      </c>
      <c r="P24" s="421">
        <v>204.78</v>
      </c>
      <c r="Q24" s="421">
        <v>0.0600000000000005</v>
      </c>
      <c r="R24" s="421">
        <v>15.530000000000001</v>
      </c>
      <c r="S24" s="421">
        <v>15.590000000000002</v>
      </c>
      <c r="T24" s="420" t="s">
        <v>885</v>
      </c>
      <c r="U24" s="420">
        <v>217</v>
      </c>
      <c r="V24" s="420">
        <v>217</v>
      </c>
    </row>
    <row r="25" spans="1:22" ht="24.75" customHeight="1">
      <c r="A25" s="415">
        <v>13</v>
      </c>
      <c r="B25" s="416" t="s">
        <v>874</v>
      </c>
      <c r="C25" s="420">
        <v>673</v>
      </c>
      <c r="D25" s="420">
        <v>658</v>
      </c>
      <c r="E25" s="420">
        <v>40.379999999999995</v>
      </c>
      <c r="F25" s="420">
        <v>740.3</v>
      </c>
      <c r="G25" s="420">
        <v>780.68</v>
      </c>
      <c r="H25" s="421">
        <v>0.34</v>
      </c>
      <c r="I25" s="421">
        <v>0</v>
      </c>
      <c r="J25" s="421">
        <v>0.34</v>
      </c>
      <c r="K25" s="421">
        <v>40.3</v>
      </c>
      <c r="L25" s="421">
        <v>628.56</v>
      </c>
      <c r="M25" s="421">
        <v>668.8599999999999</v>
      </c>
      <c r="N25" s="421">
        <v>39.48</v>
      </c>
      <c r="O25" s="421">
        <v>581.47</v>
      </c>
      <c r="P25" s="421">
        <v>620.95</v>
      </c>
      <c r="Q25" s="421">
        <v>1.1600000000000037</v>
      </c>
      <c r="R25" s="421">
        <v>47.08999999999992</v>
      </c>
      <c r="S25" s="421">
        <v>48.24999999999992</v>
      </c>
      <c r="T25" s="420" t="s">
        <v>885</v>
      </c>
      <c r="U25" s="420">
        <v>658</v>
      </c>
      <c r="V25" s="420">
        <v>658</v>
      </c>
    </row>
    <row r="26" spans="1:22" ht="24.75" customHeight="1">
      <c r="A26" s="415">
        <v>14</v>
      </c>
      <c r="B26" s="416" t="s">
        <v>875</v>
      </c>
      <c r="C26" s="420">
        <v>356</v>
      </c>
      <c r="D26" s="420">
        <v>353</v>
      </c>
      <c r="E26" s="420">
        <v>21.36</v>
      </c>
      <c r="F26" s="420">
        <v>391.6</v>
      </c>
      <c r="G26" s="420">
        <v>412.96000000000004</v>
      </c>
      <c r="H26" s="421">
        <v>0.17</v>
      </c>
      <c r="I26" s="421">
        <v>0</v>
      </c>
      <c r="J26" s="421">
        <v>0.17</v>
      </c>
      <c r="K26" s="421">
        <v>21.13</v>
      </c>
      <c r="L26" s="421">
        <v>337.21</v>
      </c>
      <c r="M26" s="421">
        <v>358.34</v>
      </c>
      <c r="N26" s="421">
        <v>21.18</v>
      </c>
      <c r="O26" s="421">
        <v>311.95</v>
      </c>
      <c r="P26" s="421">
        <v>333.13</v>
      </c>
      <c r="Q26" s="421">
        <v>0.120000000000001</v>
      </c>
      <c r="R26" s="421">
        <v>25.25999999999999</v>
      </c>
      <c r="S26" s="421">
        <v>25.379999999999992</v>
      </c>
      <c r="T26" s="420" t="s">
        <v>885</v>
      </c>
      <c r="U26" s="420">
        <v>353</v>
      </c>
      <c r="V26" s="420">
        <v>353</v>
      </c>
    </row>
    <row r="27" spans="1:22" ht="22.5" customHeight="1">
      <c r="A27" s="741" t="s">
        <v>17</v>
      </c>
      <c r="B27" s="742"/>
      <c r="C27" s="420">
        <v>7128</v>
      </c>
      <c r="D27" s="420">
        <v>7055</v>
      </c>
      <c r="E27" s="420">
        <v>427.68</v>
      </c>
      <c r="F27" s="420">
        <v>7840.799999999999</v>
      </c>
      <c r="G27" s="420">
        <v>8268.48</v>
      </c>
      <c r="H27" s="421">
        <v>8.56</v>
      </c>
      <c r="I27" s="421">
        <v>0</v>
      </c>
      <c r="J27" s="421">
        <v>8.56</v>
      </c>
      <c r="K27" s="421">
        <v>420.02000000000004</v>
      </c>
      <c r="L27" s="421">
        <v>6739.39</v>
      </c>
      <c r="M27" s="421">
        <v>7159.41</v>
      </c>
      <c r="N27" s="421">
        <v>423.32</v>
      </c>
      <c r="O27" s="421">
        <v>6234.5</v>
      </c>
      <c r="P27" s="421">
        <v>6657.82</v>
      </c>
      <c r="Q27" s="421">
        <v>5.260000000000048</v>
      </c>
      <c r="R27" s="421">
        <v>504.89</v>
      </c>
      <c r="S27" s="421">
        <v>510.15</v>
      </c>
      <c r="T27" s="420" t="s">
        <v>885</v>
      </c>
      <c r="U27" s="420">
        <v>7055</v>
      </c>
      <c r="V27" s="420">
        <v>7055</v>
      </c>
    </row>
    <row r="29" spans="11:15" ht="14.25">
      <c r="K29" s="417"/>
      <c r="L29" s="417"/>
      <c r="O29" s="417"/>
    </row>
    <row r="31" spans="1:21" ht="12.75">
      <c r="A31" s="15" t="s">
        <v>936</v>
      </c>
      <c r="B31" s="15"/>
      <c r="C31" s="15"/>
      <c r="D31" s="15"/>
      <c r="E31" s="15"/>
      <c r="F31" s="15"/>
      <c r="G31" s="15"/>
      <c r="H31" s="15"/>
      <c r="I31" s="15"/>
      <c r="J31" s="15"/>
      <c r="K31" s="15"/>
      <c r="L31" s="15"/>
      <c r="M31" s="15"/>
      <c r="N31" s="680" t="s">
        <v>973</v>
      </c>
      <c r="O31" s="680"/>
      <c r="P31" s="680"/>
      <c r="Q31" s="680"/>
      <c r="U31" s="15"/>
    </row>
    <row r="32" spans="1:17" ht="12.75">
      <c r="A32" s="622" t="s">
        <v>13</v>
      </c>
      <c r="B32" s="622"/>
      <c r="C32" s="622"/>
      <c r="D32" s="622"/>
      <c r="E32" s="622"/>
      <c r="F32" s="622"/>
      <c r="G32" s="622"/>
      <c r="H32" s="622"/>
      <c r="I32" s="622"/>
      <c r="J32" s="622"/>
      <c r="K32" s="622"/>
      <c r="L32" s="622"/>
      <c r="M32" s="622"/>
      <c r="N32" s="622"/>
      <c r="O32" s="622"/>
      <c r="P32" s="622"/>
      <c r="Q32" s="622"/>
    </row>
    <row r="33" spans="1:17" ht="12.75">
      <c r="A33" s="622" t="s">
        <v>948</v>
      </c>
      <c r="B33" s="622"/>
      <c r="C33" s="622"/>
      <c r="D33" s="622"/>
      <c r="E33" s="622"/>
      <c r="F33" s="622"/>
      <c r="G33" s="622"/>
      <c r="H33" s="622"/>
      <c r="I33" s="622"/>
      <c r="J33" s="622"/>
      <c r="K33" s="622"/>
      <c r="L33" s="622"/>
      <c r="M33" s="622"/>
      <c r="N33" s="622"/>
      <c r="O33" s="622"/>
      <c r="P33" s="622"/>
      <c r="Q33" s="622"/>
    </row>
    <row r="34" spans="15:17" ht="12.75">
      <c r="O34" s="602" t="s">
        <v>83</v>
      </c>
      <c r="P34" s="602"/>
      <c r="Q34" s="602"/>
    </row>
    <row r="46" spans="8:10" ht="12.75">
      <c r="H46">
        <v>492</v>
      </c>
      <c r="I46">
        <v>498</v>
      </c>
      <c r="J46">
        <v>990</v>
      </c>
    </row>
    <row r="47" spans="8:10" ht="12.75">
      <c r="H47">
        <v>308</v>
      </c>
      <c r="I47">
        <v>286</v>
      </c>
      <c r="J47">
        <v>594</v>
      </c>
    </row>
    <row r="48" spans="8:10" ht="12.75">
      <c r="H48">
        <v>422</v>
      </c>
      <c r="I48">
        <v>310</v>
      </c>
      <c r="J48">
        <v>732</v>
      </c>
    </row>
    <row r="49" spans="8:10" ht="12.75">
      <c r="H49">
        <v>487</v>
      </c>
      <c r="I49">
        <v>588</v>
      </c>
      <c r="J49">
        <v>1075</v>
      </c>
    </row>
    <row r="50" spans="8:10" ht="12.75">
      <c r="H50">
        <v>417</v>
      </c>
      <c r="I50">
        <v>413</v>
      </c>
      <c r="J50">
        <v>830</v>
      </c>
    </row>
    <row r="51" spans="8:10" ht="12.75">
      <c r="H51">
        <v>616</v>
      </c>
      <c r="I51">
        <v>541</v>
      </c>
      <c r="J51">
        <v>1157</v>
      </c>
    </row>
    <row r="52" spans="8:10" ht="12.75">
      <c r="H52">
        <v>461</v>
      </c>
      <c r="I52">
        <v>498</v>
      </c>
      <c r="J52">
        <v>959</v>
      </c>
    </row>
  </sheetData>
  <sheetProtection/>
  <mergeCells count="24">
    <mergeCell ref="O34:Q34"/>
    <mergeCell ref="U10:U11"/>
    <mergeCell ref="T10:T11"/>
    <mergeCell ref="V10:V11"/>
    <mergeCell ref="A32:Q32"/>
    <mergeCell ref="A33:Q33"/>
    <mergeCell ref="A27:B27"/>
    <mergeCell ref="N31:Q31"/>
    <mergeCell ref="P9:S9"/>
    <mergeCell ref="A10:A11"/>
    <mergeCell ref="B10:B11"/>
    <mergeCell ref="C10:C11"/>
    <mergeCell ref="D10:D11"/>
    <mergeCell ref="E10:G10"/>
    <mergeCell ref="H10:J10"/>
    <mergeCell ref="K10:M10"/>
    <mergeCell ref="N10:P10"/>
    <mergeCell ref="Q10:S10"/>
    <mergeCell ref="Q1:S1"/>
    <mergeCell ref="A3:Q3"/>
    <mergeCell ref="A4:P4"/>
    <mergeCell ref="A5:Q5"/>
    <mergeCell ref="A7:S7"/>
    <mergeCell ref="P8:S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worksheet>
</file>

<file path=xl/worksheets/sheet27.xml><?xml version="1.0" encoding="utf-8"?>
<worksheet xmlns="http://schemas.openxmlformats.org/spreadsheetml/2006/main" xmlns:r="http://schemas.openxmlformats.org/officeDocument/2006/relationships">
  <dimension ref="A1:V33"/>
  <sheetViews>
    <sheetView zoomScalePageLayoutView="0" workbookViewId="0" topLeftCell="A1">
      <selection activeCell="K32" sqref="K32"/>
    </sheetView>
  </sheetViews>
  <sheetFormatPr defaultColWidth="9.140625" defaultRowHeight="12.75"/>
  <cols>
    <col min="2" max="2" width="22.7109375" style="0" customWidth="1"/>
    <col min="3" max="3" width="14.28125" style="0" customWidth="1"/>
    <col min="4" max="4" width="17.421875" style="0" customWidth="1"/>
    <col min="5" max="5" width="19.00390625" style="0" customWidth="1"/>
    <col min="6" max="6" width="16.140625" style="0" customWidth="1"/>
    <col min="7" max="7" width="21.8515625" style="0" customWidth="1"/>
    <col min="8" max="8" width="15.7109375" style="0" customWidth="1"/>
    <col min="9" max="9" width="20.00390625" style="0" customWidth="1"/>
  </cols>
  <sheetData>
    <row r="1" spans="1:22" ht="15">
      <c r="A1" s="423"/>
      <c r="B1" s="423"/>
      <c r="C1" s="423"/>
      <c r="D1" s="423"/>
      <c r="E1" s="423"/>
      <c r="F1" s="423"/>
      <c r="G1" s="423"/>
      <c r="H1" s="423"/>
      <c r="I1" s="436" t="s">
        <v>65</v>
      </c>
      <c r="J1" s="437"/>
      <c r="K1" s="423"/>
      <c r="L1" s="423"/>
      <c r="M1" s="423"/>
      <c r="N1" s="423"/>
      <c r="O1" s="423"/>
      <c r="P1" s="423"/>
      <c r="Q1" s="423"/>
      <c r="R1" s="423"/>
      <c r="S1" s="423"/>
      <c r="T1" s="423"/>
      <c r="U1" s="423"/>
      <c r="V1" s="423"/>
    </row>
    <row r="2" spans="1:22" ht="15">
      <c r="A2" s="423"/>
      <c r="B2" s="423"/>
      <c r="C2" s="423"/>
      <c r="D2" s="439" t="s">
        <v>0</v>
      </c>
      <c r="E2" s="439"/>
      <c r="F2" s="439"/>
      <c r="G2" s="439"/>
      <c r="H2" s="439"/>
      <c r="I2" s="439"/>
      <c r="J2" s="439"/>
      <c r="K2" s="423"/>
      <c r="L2" s="423"/>
      <c r="M2" s="423"/>
      <c r="N2" s="423"/>
      <c r="O2" s="423"/>
      <c r="P2" s="423"/>
      <c r="Q2" s="423"/>
      <c r="R2" s="423"/>
      <c r="S2" s="423"/>
      <c r="T2" s="423"/>
      <c r="U2" s="423"/>
      <c r="V2" s="423"/>
    </row>
    <row r="3" spans="1:22" ht="20.25">
      <c r="A3" s="423"/>
      <c r="B3" s="444"/>
      <c r="C3" s="438" t="s">
        <v>653</v>
      </c>
      <c r="D3" s="438"/>
      <c r="E3" s="438"/>
      <c r="F3" s="422"/>
      <c r="G3" s="422"/>
      <c r="H3" s="422"/>
      <c r="I3" s="422"/>
      <c r="J3" s="438"/>
      <c r="K3" s="423"/>
      <c r="L3" s="423"/>
      <c r="M3" s="423"/>
      <c r="N3" s="423"/>
      <c r="O3" s="423"/>
      <c r="P3" s="423"/>
      <c r="Q3" s="423"/>
      <c r="R3" s="423"/>
      <c r="S3" s="423"/>
      <c r="T3" s="423"/>
      <c r="U3" s="423"/>
      <c r="V3" s="423"/>
    </row>
    <row r="4" spans="1:22" ht="12.75">
      <c r="A4" s="423"/>
      <c r="B4" s="423"/>
      <c r="C4" s="423"/>
      <c r="D4" s="423"/>
      <c r="E4" s="423"/>
      <c r="F4" s="423"/>
      <c r="G4" s="423"/>
      <c r="H4" s="423"/>
      <c r="I4" s="423"/>
      <c r="J4" s="423"/>
      <c r="K4" s="423"/>
      <c r="L4" s="423"/>
      <c r="M4" s="423"/>
      <c r="N4" s="423"/>
      <c r="O4" s="423"/>
      <c r="P4" s="423"/>
      <c r="Q4" s="423"/>
      <c r="R4" s="423"/>
      <c r="S4" s="423"/>
      <c r="T4" s="423"/>
      <c r="U4" s="423"/>
      <c r="V4" s="423"/>
    </row>
    <row r="5" spans="1:22" ht="12.75">
      <c r="A5" s="746" t="s">
        <v>680</v>
      </c>
      <c r="B5" s="746"/>
      <c r="C5" s="746"/>
      <c r="D5" s="746"/>
      <c r="E5" s="746"/>
      <c r="F5" s="746"/>
      <c r="G5" s="746"/>
      <c r="H5" s="746"/>
      <c r="I5" s="746"/>
      <c r="J5" s="423"/>
      <c r="K5" s="423"/>
      <c r="L5" s="423"/>
      <c r="M5" s="423"/>
      <c r="N5" s="423"/>
      <c r="O5" s="423"/>
      <c r="P5" s="423"/>
      <c r="Q5" s="423"/>
      <c r="R5" s="423"/>
      <c r="S5" s="423"/>
      <c r="T5" s="423"/>
      <c r="U5" s="423"/>
      <c r="V5" s="423"/>
    </row>
    <row r="7" spans="1:22" ht="12.75">
      <c r="A7" s="423"/>
      <c r="B7" s="423"/>
      <c r="C7" s="423"/>
      <c r="D7" s="423"/>
      <c r="E7" s="423"/>
      <c r="F7" s="423"/>
      <c r="G7" s="423"/>
      <c r="H7" s="423"/>
      <c r="I7" s="423"/>
      <c r="J7" s="423"/>
      <c r="K7" s="423"/>
      <c r="L7" s="423"/>
      <c r="M7" s="423"/>
      <c r="N7" s="423"/>
      <c r="O7" s="423"/>
      <c r="P7" s="423"/>
      <c r="Q7" s="423"/>
      <c r="R7" s="423"/>
      <c r="S7" s="423"/>
      <c r="T7" s="423"/>
      <c r="U7" s="423"/>
      <c r="V7" s="423"/>
    </row>
    <row r="8" spans="1:22" ht="12.75">
      <c r="A8" s="428" t="s">
        <v>886</v>
      </c>
      <c r="B8" s="423"/>
      <c r="C8" s="423"/>
      <c r="D8" s="423"/>
      <c r="E8" s="423"/>
      <c r="F8" s="423"/>
      <c r="G8" s="423"/>
      <c r="H8" s="423"/>
      <c r="I8" s="434" t="s">
        <v>22</v>
      </c>
      <c r="J8" s="423"/>
      <c r="K8" s="423"/>
      <c r="L8" s="423"/>
      <c r="M8" s="423"/>
      <c r="N8" s="423"/>
      <c r="O8" s="423"/>
      <c r="P8" s="423"/>
      <c r="Q8" s="423"/>
      <c r="R8" s="423"/>
      <c r="S8" s="423"/>
      <c r="T8" s="423"/>
      <c r="U8" s="423"/>
      <c r="V8" s="423"/>
    </row>
    <row r="9" spans="1:22" ht="12.75">
      <c r="A9" s="423"/>
      <c r="B9" s="423"/>
      <c r="C9" s="423"/>
      <c r="D9" s="744" t="s">
        <v>888</v>
      </c>
      <c r="E9" s="744"/>
      <c r="F9" s="744"/>
      <c r="G9" s="744"/>
      <c r="H9" s="744"/>
      <c r="I9" s="744"/>
      <c r="J9" s="423"/>
      <c r="K9" s="423"/>
      <c r="L9" s="423"/>
      <c r="M9" s="423"/>
      <c r="N9" s="423"/>
      <c r="O9" s="423"/>
      <c r="P9" s="423"/>
      <c r="Q9" s="423"/>
      <c r="R9" s="423"/>
      <c r="S9" s="423"/>
      <c r="T9" s="423"/>
      <c r="U9" s="430"/>
      <c r="V9" s="431"/>
    </row>
    <row r="10" spans="1:22" ht="38.25">
      <c r="A10" s="426" t="s">
        <v>2</v>
      </c>
      <c r="B10" s="426" t="s">
        <v>3</v>
      </c>
      <c r="C10" s="424" t="s">
        <v>679</v>
      </c>
      <c r="D10" s="424" t="s">
        <v>681</v>
      </c>
      <c r="E10" s="424" t="s">
        <v>115</v>
      </c>
      <c r="F10" s="424" t="s">
        <v>889</v>
      </c>
      <c r="G10" s="424" t="s">
        <v>448</v>
      </c>
      <c r="H10" s="424" t="s">
        <v>156</v>
      </c>
      <c r="I10" s="448" t="s">
        <v>890</v>
      </c>
      <c r="J10" s="423"/>
      <c r="K10" s="423"/>
      <c r="L10" s="423"/>
      <c r="M10" s="423"/>
      <c r="N10" s="423"/>
      <c r="O10" s="423"/>
      <c r="P10" s="423"/>
      <c r="Q10" s="423"/>
      <c r="R10" s="423"/>
      <c r="S10" s="423"/>
      <c r="T10" s="423"/>
      <c r="U10" s="423"/>
      <c r="V10" s="423"/>
    </row>
    <row r="11" spans="1:22" ht="12.75">
      <c r="A11" s="441">
        <v>1</v>
      </c>
      <c r="B11" s="440">
        <v>2</v>
      </c>
      <c r="C11" s="441">
        <v>3</v>
      </c>
      <c r="D11" s="440">
        <v>4</v>
      </c>
      <c r="E11" s="441">
        <v>5</v>
      </c>
      <c r="F11" s="441">
        <v>6</v>
      </c>
      <c r="G11" s="440">
        <v>7</v>
      </c>
      <c r="H11" s="441">
        <v>8</v>
      </c>
      <c r="I11" s="441">
        <v>8</v>
      </c>
      <c r="J11" s="443"/>
      <c r="K11" s="443"/>
      <c r="L11" s="443"/>
      <c r="M11" s="443"/>
      <c r="N11" s="443"/>
      <c r="O11" s="443"/>
      <c r="P11" s="443"/>
      <c r="Q11" s="443"/>
      <c r="R11" s="443"/>
      <c r="S11" s="443"/>
      <c r="T11" s="443"/>
      <c r="U11" s="443"/>
      <c r="V11" s="443"/>
    </row>
    <row r="12" spans="1:22" ht="12.75">
      <c r="A12" s="429">
        <v>1</v>
      </c>
      <c r="B12" s="445" t="s">
        <v>862</v>
      </c>
      <c r="C12" s="446">
        <v>38.74</v>
      </c>
      <c r="D12" s="446">
        <v>0</v>
      </c>
      <c r="E12" s="446">
        <v>38.74</v>
      </c>
      <c r="F12" s="446">
        <v>71.8</v>
      </c>
      <c r="G12" s="446">
        <v>2150</v>
      </c>
      <c r="H12" s="430">
        <v>110.27</v>
      </c>
      <c r="I12" s="446">
        <v>0.269999999999996</v>
      </c>
      <c r="J12" s="423"/>
      <c r="K12" s="423"/>
      <c r="L12" s="423"/>
      <c r="M12" s="423"/>
      <c r="N12" s="423"/>
      <c r="O12" s="423"/>
      <c r="P12" s="423"/>
      <c r="Q12" s="423"/>
      <c r="R12" s="423"/>
      <c r="S12" s="423"/>
      <c r="T12" s="423"/>
      <c r="U12" s="423"/>
      <c r="V12" s="423"/>
    </row>
    <row r="13" spans="1:22" ht="12.75">
      <c r="A13" s="429">
        <v>2</v>
      </c>
      <c r="B13" s="445" t="s">
        <v>863</v>
      </c>
      <c r="C13" s="446">
        <v>34.4</v>
      </c>
      <c r="D13" s="446">
        <v>0</v>
      </c>
      <c r="E13" s="446">
        <v>34.4</v>
      </c>
      <c r="F13" s="446">
        <v>61.62</v>
      </c>
      <c r="G13" s="446">
        <v>2150</v>
      </c>
      <c r="H13" s="430">
        <v>94.63</v>
      </c>
      <c r="I13" s="446">
        <v>1.3900000000000006</v>
      </c>
      <c r="J13" s="423"/>
      <c r="K13" s="423"/>
      <c r="L13" s="423"/>
      <c r="M13" s="423"/>
      <c r="N13" s="423"/>
      <c r="O13" s="423"/>
      <c r="P13" s="423"/>
      <c r="Q13" s="423"/>
      <c r="R13" s="423"/>
      <c r="S13" s="423"/>
      <c r="T13" s="423"/>
      <c r="U13" s="423"/>
      <c r="V13" s="423"/>
    </row>
    <row r="14" spans="1:22" ht="12.75">
      <c r="A14" s="429">
        <v>3</v>
      </c>
      <c r="B14" s="445" t="s">
        <v>864</v>
      </c>
      <c r="C14" s="446">
        <v>10.92</v>
      </c>
      <c r="D14" s="446">
        <v>0</v>
      </c>
      <c r="E14" s="446">
        <v>10.92</v>
      </c>
      <c r="F14" s="446">
        <v>19.45</v>
      </c>
      <c r="G14" s="446">
        <v>2150</v>
      </c>
      <c r="H14" s="430">
        <v>29.86</v>
      </c>
      <c r="I14" s="446">
        <v>0.509999999999998</v>
      </c>
      <c r="J14" s="423"/>
      <c r="K14" s="423"/>
      <c r="L14" s="423"/>
      <c r="M14" s="423"/>
      <c r="N14" s="423"/>
      <c r="O14" s="423"/>
      <c r="P14" s="423"/>
      <c r="Q14" s="423"/>
      <c r="R14" s="423"/>
      <c r="S14" s="423"/>
      <c r="T14" s="423"/>
      <c r="U14" s="423"/>
      <c r="V14" s="423"/>
    </row>
    <row r="15" spans="1:22" ht="12.75">
      <c r="A15" s="429">
        <v>4</v>
      </c>
      <c r="B15" s="445" t="s">
        <v>865</v>
      </c>
      <c r="C15" s="446">
        <v>24.65</v>
      </c>
      <c r="D15" s="446">
        <v>0</v>
      </c>
      <c r="E15" s="446">
        <v>24.65</v>
      </c>
      <c r="F15" s="446">
        <v>45.15</v>
      </c>
      <c r="G15" s="446">
        <v>2150</v>
      </c>
      <c r="H15" s="430">
        <v>69.33</v>
      </c>
      <c r="I15" s="446">
        <v>0.46999999999999886</v>
      </c>
      <c r="J15" s="423"/>
      <c r="K15" s="423"/>
      <c r="L15" s="423"/>
      <c r="M15" s="423"/>
      <c r="N15" s="423"/>
      <c r="O15" s="423"/>
      <c r="P15" s="423"/>
      <c r="Q15" s="423"/>
      <c r="R15" s="423"/>
      <c r="S15" s="423"/>
      <c r="T15" s="423"/>
      <c r="U15" s="423"/>
      <c r="V15" s="423"/>
    </row>
    <row r="16" spans="1:22" ht="12.75">
      <c r="A16" s="429">
        <v>5</v>
      </c>
      <c r="B16" s="445" t="s">
        <v>866</v>
      </c>
      <c r="C16" s="446">
        <v>23.08</v>
      </c>
      <c r="D16" s="446">
        <v>0</v>
      </c>
      <c r="E16" s="446">
        <v>23.08</v>
      </c>
      <c r="F16" s="446">
        <v>41.87</v>
      </c>
      <c r="G16" s="446">
        <v>2150</v>
      </c>
      <c r="H16" s="430">
        <v>64.3</v>
      </c>
      <c r="I16" s="446">
        <v>0.6499999999999915</v>
      </c>
      <c r="J16" s="423"/>
      <c r="K16" s="423"/>
      <c r="L16" s="423"/>
      <c r="M16" s="423"/>
      <c r="N16" s="423"/>
      <c r="O16" s="423"/>
      <c r="P16" s="423"/>
      <c r="Q16" s="423"/>
      <c r="R16" s="423"/>
      <c r="S16" s="423"/>
      <c r="T16" s="423"/>
      <c r="U16" s="423"/>
      <c r="V16" s="423"/>
    </row>
    <row r="17" spans="1:10" ht="12.75">
      <c r="A17" s="429">
        <v>6</v>
      </c>
      <c r="B17" s="445" t="s">
        <v>867</v>
      </c>
      <c r="C17" s="446">
        <v>14.62</v>
      </c>
      <c r="D17" s="446">
        <v>0</v>
      </c>
      <c r="E17" s="446">
        <v>14.62</v>
      </c>
      <c r="F17" s="446">
        <v>27.37</v>
      </c>
      <c r="G17" s="446">
        <v>2150</v>
      </c>
      <c r="H17" s="430">
        <v>42.03</v>
      </c>
      <c r="I17" s="446">
        <v>-0.03999999999999915</v>
      </c>
      <c r="J17" s="423"/>
    </row>
    <row r="18" spans="1:10" ht="12.75">
      <c r="A18" s="429">
        <v>7</v>
      </c>
      <c r="B18" s="445" t="s">
        <v>868</v>
      </c>
      <c r="C18" s="446">
        <v>35.56</v>
      </c>
      <c r="D18" s="446">
        <v>0</v>
      </c>
      <c r="E18" s="446">
        <v>35.56</v>
      </c>
      <c r="F18" s="446">
        <v>63.57</v>
      </c>
      <c r="G18" s="446">
        <v>2150</v>
      </c>
      <c r="H18" s="430">
        <v>97.62</v>
      </c>
      <c r="I18" s="446">
        <v>1.509999999999991</v>
      </c>
      <c r="J18" s="423"/>
    </row>
    <row r="19" spans="1:10" ht="12.75">
      <c r="A19" s="429">
        <v>8</v>
      </c>
      <c r="B19" s="445" t="s">
        <v>869</v>
      </c>
      <c r="C19" s="446">
        <v>42.04</v>
      </c>
      <c r="D19" s="446">
        <v>0</v>
      </c>
      <c r="E19" s="446">
        <v>42.04</v>
      </c>
      <c r="F19" s="446">
        <v>73.47</v>
      </c>
      <c r="G19" s="446">
        <v>2150</v>
      </c>
      <c r="H19" s="430">
        <v>112.82</v>
      </c>
      <c r="I19" s="446">
        <v>2.6899999999999977</v>
      </c>
      <c r="J19" s="423"/>
    </row>
    <row r="20" spans="1:10" ht="12.75">
      <c r="A20" s="429">
        <v>9</v>
      </c>
      <c r="B20" s="445" t="s">
        <v>870</v>
      </c>
      <c r="C20" s="446">
        <v>46.98</v>
      </c>
      <c r="D20" s="446">
        <v>0</v>
      </c>
      <c r="E20" s="446">
        <v>46.98</v>
      </c>
      <c r="F20" s="446">
        <v>87.48</v>
      </c>
      <c r="G20" s="446">
        <v>2150</v>
      </c>
      <c r="H20" s="430">
        <v>134.35</v>
      </c>
      <c r="I20" s="446">
        <v>0.11000000000001364</v>
      </c>
      <c r="J20" s="423"/>
    </row>
    <row r="21" spans="1:10" ht="12.75">
      <c r="A21" s="429">
        <v>10</v>
      </c>
      <c r="B21" s="445" t="s">
        <v>871</v>
      </c>
      <c r="C21" s="446">
        <v>98.05</v>
      </c>
      <c r="D21" s="446">
        <v>0</v>
      </c>
      <c r="E21" s="446">
        <v>98.05</v>
      </c>
      <c r="F21" s="446">
        <v>186.47</v>
      </c>
      <c r="G21" s="446">
        <v>2150</v>
      </c>
      <c r="H21" s="430">
        <v>286.37</v>
      </c>
      <c r="I21" s="446">
        <v>-1.8500000000000227</v>
      </c>
      <c r="J21" s="423"/>
    </row>
    <row r="22" spans="1:10" ht="12.75">
      <c r="A22" s="429">
        <v>11</v>
      </c>
      <c r="B22" s="445" t="s">
        <v>872</v>
      </c>
      <c r="C22" s="446">
        <v>53.76</v>
      </c>
      <c r="D22" s="446">
        <v>0.01</v>
      </c>
      <c r="E22" s="446">
        <v>53.75</v>
      </c>
      <c r="F22" s="446">
        <v>101.78</v>
      </c>
      <c r="G22" s="446">
        <v>2150</v>
      </c>
      <c r="H22" s="430">
        <v>156.31</v>
      </c>
      <c r="I22" s="446">
        <v>-0.7700000000000102</v>
      </c>
      <c r="J22" s="423"/>
    </row>
    <row r="23" spans="1:10" ht="12.75">
      <c r="A23" s="429">
        <v>12</v>
      </c>
      <c r="B23" s="445" t="s">
        <v>873</v>
      </c>
      <c r="C23" s="446">
        <v>16.04</v>
      </c>
      <c r="D23" s="446">
        <v>0</v>
      </c>
      <c r="E23" s="446">
        <v>16.04</v>
      </c>
      <c r="F23" s="446">
        <v>30.7</v>
      </c>
      <c r="G23" s="446">
        <v>2150</v>
      </c>
      <c r="H23" s="430">
        <v>47.15</v>
      </c>
      <c r="I23" s="446">
        <v>-0.4100000000000037</v>
      </c>
      <c r="J23" s="423"/>
    </row>
    <row r="24" spans="1:10" ht="12.75">
      <c r="A24" s="429">
        <v>13</v>
      </c>
      <c r="B24" s="445" t="s">
        <v>874</v>
      </c>
      <c r="C24" s="446">
        <v>40.78</v>
      </c>
      <c r="D24" s="446">
        <v>0</v>
      </c>
      <c r="E24" s="446">
        <v>40.78</v>
      </c>
      <c r="F24" s="446">
        <v>77.82</v>
      </c>
      <c r="G24" s="446">
        <v>2150</v>
      </c>
      <c r="H24" s="430">
        <v>119.51</v>
      </c>
      <c r="I24" s="446">
        <v>-0.9100000000000108</v>
      </c>
      <c r="J24" s="423"/>
    </row>
    <row r="25" spans="1:10" ht="12.75">
      <c r="A25" s="429">
        <v>14</v>
      </c>
      <c r="B25" s="445" t="s">
        <v>875</v>
      </c>
      <c r="C25" s="446">
        <v>22.99</v>
      </c>
      <c r="D25" s="446">
        <v>0</v>
      </c>
      <c r="E25" s="446">
        <v>22.99</v>
      </c>
      <c r="F25" s="446">
        <v>43.72</v>
      </c>
      <c r="G25" s="446">
        <v>2150</v>
      </c>
      <c r="H25" s="430">
        <v>67.15</v>
      </c>
      <c r="I25" s="446">
        <v>-0.44000000000001194</v>
      </c>
      <c r="J25" s="423"/>
    </row>
    <row r="26" spans="1:10" ht="12.75">
      <c r="A26" s="425" t="s">
        <v>17</v>
      </c>
      <c r="B26" s="432"/>
      <c r="C26" s="447">
        <v>502.61</v>
      </c>
      <c r="D26" s="447">
        <v>0.01</v>
      </c>
      <c r="E26" s="447">
        <v>502.6</v>
      </c>
      <c r="F26" s="447">
        <v>932.27</v>
      </c>
      <c r="G26" s="447">
        <v>2150</v>
      </c>
      <c r="H26" s="447">
        <v>1431.7</v>
      </c>
      <c r="I26" s="447">
        <v>3.1799999999999287</v>
      </c>
      <c r="J26" s="423"/>
    </row>
    <row r="27" spans="1:9" ht="12.75">
      <c r="A27" s="747" t="s">
        <v>891</v>
      </c>
      <c r="B27" s="747"/>
      <c r="C27" s="747"/>
      <c r="D27" s="747"/>
      <c r="E27" s="747"/>
      <c r="F27" s="747"/>
      <c r="G27" s="747"/>
      <c r="H27" s="747"/>
      <c r="I27" s="747"/>
    </row>
    <row r="28" spans="1:10" ht="21" customHeight="1">
      <c r="A28" s="748"/>
      <c r="B28" s="748"/>
      <c r="C28" s="748"/>
      <c r="D28" s="748"/>
      <c r="E28" s="748"/>
      <c r="F28" s="748"/>
      <c r="G28" s="748"/>
      <c r="H28" s="748"/>
      <c r="I28" s="748"/>
      <c r="J28" s="423"/>
    </row>
    <row r="29" spans="1:10" ht="12.75">
      <c r="A29" s="423"/>
      <c r="B29" s="423"/>
      <c r="C29" s="423"/>
      <c r="D29" s="423"/>
      <c r="E29" s="427"/>
      <c r="F29" s="427"/>
      <c r="G29" s="427"/>
      <c r="H29" s="433"/>
      <c r="I29" s="431"/>
      <c r="J29" s="423"/>
    </row>
    <row r="30" spans="1:10" ht="12.75">
      <c r="A30" s="435" t="s">
        <v>941</v>
      </c>
      <c r="B30" s="423"/>
      <c r="C30" s="423"/>
      <c r="D30" s="423"/>
      <c r="E30" s="435"/>
      <c r="F30" s="435"/>
      <c r="G30" s="435"/>
      <c r="H30" s="749" t="s">
        <v>973</v>
      </c>
      <c r="I30" s="749"/>
      <c r="J30" s="442"/>
    </row>
    <row r="31" spans="1:10" ht="12.75">
      <c r="A31" s="423"/>
      <c r="B31" s="423"/>
      <c r="C31" s="423"/>
      <c r="D31" s="423"/>
      <c r="E31" s="745" t="s">
        <v>13</v>
      </c>
      <c r="F31" s="745"/>
      <c r="G31" s="745"/>
      <c r="H31" s="745"/>
      <c r="I31" s="745"/>
      <c r="J31" s="423"/>
    </row>
    <row r="32" spans="1:10" ht="12.75">
      <c r="A32" s="423"/>
      <c r="B32" s="423"/>
      <c r="C32" s="423"/>
      <c r="D32" s="423"/>
      <c r="E32" s="745" t="s">
        <v>887</v>
      </c>
      <c r="F32" s="745"/>
      <c r="G32" s="745"/>
      <c r="H32" s="745"/>
      <c r="I32" s="745"/>
      <c r="J32" s="423"/>
    </row>
    <row r="33" spans="9:12" ht="12.75">
      <c r="I33" s="743" t="s">
        <v>83</v>
      </c>
      <c r="J33" s="743"/>
      <c r="K33" s="743"/>
      <c r="L33" s="743"/>
    </row>
  </sheetData>
  <sheetProtection/>
  <mergeCells count="7">
    <mergeCell ref="I33:L33"/>
    <mergeCell ref="D9:I9"/>
    <mergeCell ref="E31:I31"/>
    <mergeCell ref="E32:I32"/>
    <mergeCell ref="A5:I5"/>
    <mergeCell ref="A27:I28"/>
    <mergeCell ref="H30:I30"/>
  </mergeCells>
  <printOptions/>
  <pageMargins left="0.7086614173228347" right="0.7086614173228347" top="0.7480314960629921" bottom="0.7480314960629921" header="0.31496062992125984" footer="0.31496062992125984"/>
  <pageSetup horizontalDpi="600" verticalDpi="600" orientation="landscape" scale="80" r:id="rId1"/>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zoomScaleSheetLayoutView="81" zoomScalePageLayoutView="0" workbookViewId="0" topLeftCell="A10">
      <selection activeCell="L26" sqref="L26"/>
    </sheetView>
  </sheetViews>
  <sheetFormatPr defaultColWidth="9.140625" defaultRowHeight="12.75"/>
  <cols>
    <col min="1" max="1" width="4.421875" style="16" customWidth="1"/>
    <col min="2" max="2" width="37.28125" style="16" customWidth="1"/>
    <col min="3" max="3" width="12.28125" style="16" customWidth="1"/>
    <col min="4" max="5" width="15.140625" style="16" customWidth="1"/>
    <col min="6" max="6" width="15.8515625" style="16" customWidth="1"/>
    <col min="7" max="7" width="12.57421875" style="16" customWidth="1"/>
    <col min="8" max="8" width="23.7109375" style="16" customWidth="1"/>
    <col min="9" max="16384" width="9.140625" style="16" customWidth="1"/>
  </cols>
  <sheetData>
    <row r="1" spans="4:14" ht="15">
      <c r="D1" s="33"/>
      <c r="E1" s="33"/>
      <c r="F1" s="33"/>
      <c r="H1" s="38" t="s">
        <v>66</v>
      </c>
      <c r="I1" s="33"/>
      <c r="M1" s="40"/>
      <c r="N1" s="40"/>
    </row>
    <row r="2" spans="1:14" ht="15">
      <c r="A2" s="678" t="s">
        <v>0</v>
      </c>
      <c r="B2" s="678"/>
      <c r="C2" s="678"/>
      <c r="D2" s="678"/>
      <c r="E2" s="678"/>
      <c r="F2" s="678"/>
      <c r="G2" s="678"/>
      <c r="H2" s="678"/>
      <c r="I2" s="42"/>
      <c r="J2" s="42"/>
      <c r="K2" s="42"/>
      <c r="L2" s="42"/>
      <c r="M2" s="42"/>
      <c r="N2" s="42"/>
    </row>
    <row r="3" spans="1:14" ht="20.25">
      <c r="A3" s="600" t="s">
        <v>653</v>
      </c>
      <c r="B3" s="600"/>
      <c r="C3" s="600"/>
      <c r="D3" s="600"/>
      <c r="E3" s="600"/>
      <c r="F3" s="600"/>
      <c r="G3" s="600"/>
      <c r="H3" s="600"/>
      <c r="I3" s="41"/>
      <c r="J3" s="41"/>
      <c r="K3" s="41"/>
      <c r="L3" s="41"/>
      <c r="M3" s="41"/>
      <c r="N3" s="41"/>
    </row>
    <row r="4" ht="10.5" customHeight="1"/>
    <row r="5" spans="1:8" ht="19.5" customHeight="1">
      <c r="A5" s="601" t="s">
        <v>682</v>
      </c>
      <c r="B5" s="678"/>
      <c r="C5" s="678"/>
      <c r="D5" s="678"/>
      <c r="E5" s="678"/>
      <c r="F5" s="678"/>
      <c r="G5" s="678"/>
      <c r="H5" s="678"/>
    </row>
    <row r="7" spans="1:10" s="14" customFormat="1" ht="15.75" customHeight="1" hidden="1">
      <c r="A7" s="16"/>
      <c r="B7" s="16"/>
      <c r="C7" s="16"/>
      <c r="D7" s="16"/>
      <c r="E7" s="16"/>
      <c r="F7" s="16"/>
      <c r="G7" s="16"/>
      <c r="H7" s="16"/>
      <c r="I7" s="16"/>
      <c r="J7" s="16"/>
    </row>
    <row r="8" spans="1:9" s="14" customFormat="1" ht="15.75">
      <c r="A8" s="595" t="s">
        <v>931</v>
      </c>
      <c r="B8" s="595"/>
      <c r="C8" s="16"/>
      <c r="D8" s="16"/>
      <c r="E8" s="16"/>
      <c r="F8" s="16"/>
      <c r="G8" s="16"/>
      <c r="H8" s="31" t="s">
        <v>26</v>
      </c>
      <c r="I8" s="16"/>
    </row>
    <row r="9" spans="1:20" s="14" customFormat="1" ht="15.75">
      <c r="A9" s="15"/>
      <c r="B9" s="16"/>
      <c r="C9" s="16"/>
      <c r="D9" s="101"/>
      <c r="E9" s="101"/>
      <c r="G9" s="101" t="s">
        <v>820</v>
      </c>
      <c r="H9" s="101"/>
      <c r="J9" s="101"/>
      <c r="K9" s="101"/>
      <c r="L9" s="101"/>
      <c r="S9" s="122"/>
      <c r="T9" s="120"/>
    </row>
    <row r="10" spans="1:8" s="34" customFormat="1" ht="55.5" customHeight="1">
      <c r="A10" s="36"/>
      <c r="B10" s="5" t="s">
        <v>27</v>
      </c>
      <c r="C10" s="5" t="s">
        <v>683</v>
      </c>
      <c r="D10" s="5" t="s">
        <v>671</v>
      </c>
      <c r="E10" s="5" t="s">
        <v>227</v>
      </c>
      <c r="F10" s="5" t="s">
        <v>228</v>
      </c>
      <c r="G10" s="5" t="s">
        <v>72</v>
      </c>
      <c r="H10" s="5" t="s">
        <v>830</v>
      </c>
    </row>
    <row r="11" spans="1:8" s="34" customFormat="1" ht="14.25" customHeight="1">
      <c r="A11" s="5">
        <v>1</v>
      </c>
      <c r="B11" s="5">
        <v>2</v>
      </c>
      <c r="C11" s="5">
        <v>3</v>
      </c>
      <c r="D11" s="5">
        <v>4</v>
      </c>
      <c r="E11" s="5">
        <v>5</v>
      </c>
      <c r="F11" s="5">
        <v>6</v>
      </c>
      <c r="G11" s="5">
        <v>7</v>
      </c>
      <c r="H11" s="5">
        <v>8</v>
      </c>
    </row>
    <row r="12" spans="1:8" ht="16.5" customHeight="1">
      <c r="A12" s="28" t="s">
        <v>28</v>
      </c>
      <c r="B12" s="28" t="s">
        <v>29</v>
      </c>
      <c r="C12" s="752">
        <v>179.84</v>
      </c>
      <c r="D12" s="750">
        <v>0</v>
      </c>
      <c r="E12" s="750">
        <v>174.37</v>
      </c>
      <c r="F12" s="750">
        <v>0</v>
      </c>
      <c r="G12" s="19"/>
      <c r="H12" s="584"/>
    </row>
    <row r="13" spans="1:8" ht="20.25" customHeight="1">
      <c r="A13" s="19"/>
      <c r="B13" s="19" t="s">
        <v>30</v>
      </c>
      <c r="C13" s="753"/>
      <c r="D13" s="750"/>
      <c r="E13" s="750"/>
      <c r="F13" s="750"/>
      <c r="G13" s="19"/>
      <c r="H13" s="584"/>
    </row>
    <row r="14" spans="1:8" ht="17.25" customHeight="1">
      <c r="A14" s="19"/>
      <c r="B14" s="19" t="s">
        <v>189</v>
      </c>
      <c r="C14" s="753"/>
      <c r="D14" s="750"/>
      <c r="E14" s="750"/>
      <c r="F14" s="750"/>
      <c r="G14" s="19">
        <v>45.25</v>
      </c>
      <c r="H14" s="584"/>
    </row>
    <row r="15" spans="1:8" s="34" customFormat="1" ht="33.75" customHeight="1">
      <c r="A15" s="35"/>
      <c r="B15" s="35" t="s">
        <v>190</v>
      </c>
      <c r="C15" s="754"/>
      <c r="D15" s="750"/>
      <c r="E15" s="750"/>
      <c r="F15" s="750"/>
      <c r="G15" s="35">
        <v>129.12</v>
      </c>
      <c r="H15" s="584"/>
    </row>
    <row r="16" spans="1:8" s="34" customFormat="1" ht="12.75">
      <c r="A16" s="35"/>
      <c r="B16" s="36" t="s">
        <v>31</v>
      </c>
      <c r="C16" s="5">
        <v>179.84</v>
      </c>
      <c r="D16" s="5">
        <v>0</v>
      </c>
      <c r="E16" s="5">
        <v>174.37</v>
      </c>
      <c r="F16" s="5">
        <v>0</v>
      </c>
      <c r="G16" s="5">
        <f>SUM(G14:G15)</f>
        <v>174.37</v>
      </c>
      <c r="H16" s="36">
        <f>D16+E16-G16</f>
        <v>0</v>
      </c>
    </row>
    <row r="17" spans="1:8" s="34" customFormat="1" ht="40.5" customHeight="1">
      <c r="A17" s="36" t="s">
        <v>32</v>
      </c>
      <c r="B17" s="36" t="s">
        <v>226</v>
      </c>
      <c r="C17" s="750">
        <v>179.84</v>
      </c>
      <c r="D17" s="750">
        <v>10.94</v>
      </c>
      <c r="E17" s="750">
        <v>174.37</v>
      </c>
      <c r="F17" s="750">
        <v>0</v>
      </c>
      <c r="G17" s="35"/>
      <c r="H17" s="751"/>
    </row>
    <row r="18" spans="1:8" ht="28.5" customHeight="1">
      <c r="A18" s="19"/>
      <c r="B18" s="151" t="s">
        <v>192</v>
      </c>
      <c r="C18" s="750"/>
      <c r="D18" s="750"/>
      <c r="E18" s="750"/>
      <c r="F18" s="750"/>
      <c r="G18" s="19">
        <v>136.49</v>
      </c>
      <c r="H18" s="751"/>
    </row>
    <row r="19" spans="1:8" ht="19.5" customHeight="1">
      <c r="A19" s="19"/>
      <c r="B19" s="35" t="s">
        <v>33</v>
      </c>
      <c r="C19" s="750"/>
      <c r="D19" s="750"/>
      <c r="E19" s="750"/>
      <c r="F19" s="750"/>
      <c r="G19" s="19">
        <v>37.08</v>
      </c>
      <c r="H19" s="751"/>
    </row>
    <row r="20" spans="1:8" ht="21.75" customHeight="1">
      <c r="A20" s="19"/>
      <c r="B20" s="35" t="s">
        <v>193</v>
      </c>
      <c r="C20" s="750"/>
      <c r="D20" s="750"/>
      <c r="E20" s="750"/>
      <c r="F20" s="750"/>
      <c r="G20" s="19">
        <v>1</v>
      </c>
      <c r="H20" s="751"/>
    </row>
    <row r="21" spans="1:8" s="34" customFormat="1" ht="27.75" customHeight="1">
      <c r="A21" s="35"/>
      <c r="B21" s="35" t="s">
        <v>34</v>
      </c>
      <c r="C21" s="750"/>
      <c r="D21" s="750"/>
      <c r="E21" s="750"/>
      <c r="F21" s="750"/>
      <c r="G21" s="35"/>
      <c r="H21" s="751"/>
    </row>
    <row r="22" spans="1:8" s="34" customFormat="1" ht="19.5" customHeight="1">
      <c r="A22" s="35"/>
      <c r="B22" s="35" t="s">
        <v>191</v>
      </c>
      <c r="C22" s="750"/>
      <c r="D22" s="750"/>
      <c r="E22" s="750"/>
      <c r="F22" s="750"/>
      <c r="G22" s="35">
        <v>8.22</v>
      </c>
      <c r="H22" s="751"/>
    </row>
    <row r="23" spans="1:8" s="34" customFormat="1" ht="27.75" customHeight="1">
      <c r="A23" s="35"/>
      <c r="B23" s="35" t="s">
        <v>194</v>
      </c>
      <c r="C23" s="750"/>
      <c r="D23" s="750"/>
      <c r="E23" s="750"/>
      <c r="F23" s="750"/>
      <c r="G23" s="35"/>
      <c r="H23" s="751"/>
    </row>
    <row r="24" spans="1:8" s="34" customFormat="1" ht="18.75" customHeight="1">
      <c r="A24" s="36"/>
      <c r="B24" s="35" t="s">
        <v>195</v>
      </c>
      <c r="C24" s="750"/>
      <c r="D24" s="750"/>
      <c r="E24" s="750"/>
      <c r="F24" s="750"/>
      <c r="G24" s="35"/>
      <c r="H24" s="751"/>
    </row>
    <row r="25" spans="1:8" s="34" customFormat="1" ht="19.5" customHeight="1">
      <c r="A25" s="36"/>
      <c r="B25" s="36" t="s">
        <v>31</v>
      </c>
      <c r="C25" s="5">
        <v>179.84</v>
      </c>
      <c r="D25" s="5">
        <v>10.94</v>
      </c>
      <c r="E25" s="5">
        <v>174.37</v>
      </c>
      <c r="F25" s="5">
        <v>0</v>
      </c>
      <c r="G25" s="36">
        <f>SUM(G17:G24)</f>
        <v>182.79</v>
      </c>
      <c r="H25" s="36">
        <f>D25+E25-G25</f>
        <v>2.5200000000000102</v>
      </c>
    </row>
    <row r="26" spans="1:8" ht="18" customHeight="1">
      <c r="A26" s="19"/>
      <c r="B26" s="28" t="s">
        <v>35</v>
      </c>
      <c r="C26" s="5">
        <v>359.68</v>
      </c>
      <c r="D26" s="5">
        <v>10.94</v>
      </c>
      <c r="E26" s="5">
        <f>E16+E17</f>
        <v>348.74</v>
      </c>
      <c r="F26" s="5">
        <v>0</v>
      </c>
      <c r="G26" s="28">
        <f>G16+G25</f>
        <v>357.15999999999997</v>
      </c>
      <c r="H26" s="28">
        <f>D26+E26-G26</f>
        <v>2.5200000000000387</v>
      </c>
    </row>
    <row r="27" s="34" customFormat="1" ht="15.75" customHeight="1"/>
    <row r="28" s="34" customFormat="1" ht="15.75" customHeight="1"/>
    <row r="29" spans="2:8" ht="12.75" customHeight="1">
      <c r="B29" s="15" t="s">
        <v>936</v>
      </c>
      <c r="C29" s="15"/>
      <c r="D29" s="15"/>
      <c r="E29" s="15"/>
      <c r="F29" s="15"/>
      <c r="G29" s="620" t="s">
        <v>973</v>
      </c>
      <c r="H29" s="620"/>
    </row>
    <row r="30" spans="2:8" ht="13.5" customHeight="1">
      <c r="B30" s="622" t="s">
        <v>13</v>
      </c>
      <c r="C30" s="622"/>
      <c r="D30" s="622"/>
      <c r="E30" s="622"/>
      <c r="F30" s="622"/>
      <c r="G30" s="622"/>
      <c r="H30" s="622"/>
    </row>
    <row r="31" spans="2:8" ht="12" customHeight="1">
      <c r="B31" s="622" t="s">
        <v>948</v>
      </c>
      <c r="C31" s="622"/>
      <c r="D31" s="622"/>
      <c r="E31" s="622"/>
      <c r="F31" s="622"/>
      <c r="G31" s="622"/>
      <c r="H31" s="622"/>
    </row>
    <row r="32" spans="2:10" ht="12.75">
      <c r="B32" s="15"/>
      <c r="C32" s="15"/>
      <c r="D32" s="15"/>
      <c r="E32" s="15"/>
      <c r="F32" s="15"/>
      <c r="G32" s="595" t="s">
        <v>83</v>
      </c>
      <c r="H32" s="595"/>
      <c r="I32" s="595"/>
      <c r="J32" s="595"/>
    </row>
  </sheetData>
  <sheetProtection/>
  <mergeCells count="18">
    <mergeCell ref="A2:H2"/>
    <mergeCell ref="A3:H3"/>
    <mergeCell ref="C12:C15"/>
    <mergeCell ref="D12:D15"/>
    <mergeCell ref="F12:F15"/>
    <mergeCell ref="H12:H15"/>
    <mergeCell ref="A5:H5"/>
    <mergeCell ref="E12:E15"/>
    <mergeCell ref="A8:B8"/>
    <mergeCell ref="D17:D24"/>
    <mergeCell ref="E17:E24"/>
    <mergeCell ref="F17:F24"/>
    <mergeCell ref="G29:H29"/>
    <mergeCell ref="G32:J32"/>
    <mergeCell ref="B31:H31"/>
    <mergeCell ref="C17:C24"/>
    <mergeCell ref="H17:H24"/>
    <mergeCell ref="B30:H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1:R33"/>
  <sheetViews>
    <sheetView zoomScaleSheetLayoutView="85" zoomScalePageLayoutView="0" workbookViewId="0" topLeftCell="A13">
      <selection activeCell="K33" sqref="K33"/>
    </sheetView>
  </sheetViews>
  <sheetFormatPr defaultColWidth="9.140625" defaultRowHeight="12.75"/>
  <cols>
    <col min="1" max="1" width="9.140625" style="16" customWidth="1"/>
    <col min="2" max="2" width="23.7109375" style="16" customWidth="1"/>
    <col min="3" max="3" width="28.421875" style="16" customWidth="1"/>
    <col min="4" max="4" width="27.7109375" style="16" customWidth="1"/>
    <col min="5" max="5" width="30.28125" style="16" customWidth="1"/>
    <col min="6" max="16384" width="9.140625" style="16" customWidth="1"/>
  </cols>
  <sheetData>
    <row r="1" spans="5:6" ht="15">
      <c r="E1" s="38" t="s">
        <v>524</v>
      </c>
      <c r="F1" s="40"/>
    </row>
    <row r="2" spans="4:6" ht="15">
      <c r="D2" s="42" t="s">
        <v>0</v>
      </c>
      <c r="E2" s="42"/>
      <c r="F2" s="42"/>
    </row>
    <row r="3" spans="2:6" ht="20.25">
      <c r="B3" s="161"/>
      <c r="C3" s="600" t="s">
        <v>653</v>
      </c>
      <c r="D3" s="600"/>
      <c r="E3" s="600"/>
      <c r="F3" s="41"/>
    </row>
    <row r="4" ht="10.5" customHeight="1"/>
    <row r="5" spans="1:5" ht="30.75" customHeight="1">
      <c r="A5" s="760" t="s">
        <v>684</v>
      </c>
      <c r="B5" s="760"/>
      <c r="C5" s="760"/>
      <c r="D5" s="760"/>
      <c r="E5" s="760"/>
    </row>
    <row r="7" ht="0.75" customHeight="1"/>
    <row r="8" ht="12.75">
      <c r="A8" s="15" t="s">
        <v>942</v>
      </c>
    </row>
    <row r="9" spans="4:18" ht="12.75">
      <c r="D9" s="758" t="s">
        <v>823</v>
      </c>
      <c r="E9" s="758"/>
      <c r="Q9" s="19"/>
      <c r="R9" s="21"/>
    </row>
    <row r="10" spans="1:18" ht="26.25" customHeight="1">
      <c r="A10" s="581" t="s">
        <v>2</v>
      </c>
      <c r="B10" s="581" t="s">
        <v>3</v>
      </c>
      <c r="C10" s="755" t="s">
        <v>520</v>
      </c>
      <c r="D10" s="756"/>
      <c r="E10" s="757"/>
      <c r="Q10" s="21"/>
      <c r="R10" s="21"/>
    </row>
    <row r="11" spans="1:5" ht="56.25" customHeight="1">
      <c r="A11" s="581"/>
      <c r="B11" s="581"/>
      <c r="C11" s="5" t="s">
        <v>522</v>
      </c>
      <c r="D11" s="5" t="s">
        <v>523</v>
      </c>
      <c r="E11" s="5" t="s">
        <v>521</v>
      </c>
    </row>
    <row r="12" spans="1:5" s="113" customFormat="1" ht="15.75" customHeight="1">
      <c r="A12" s="66">
        <v>1</v>
      </c>
      <c r="B12" s="65">
        <v>2</v>
      </c>
      <c r="C12" s="66">
        <v>3</v>
      </c>
      <c r="D12" s="65">
        <v>4</v>
      </c>
      <c r="E12" s="66">
        <v>5</v>
      </c>
    </row>
    <row r="13" spans="1:5" ht="18" customHeight="1">
      <c r="A13" s="18">
        <v>1</v>
      </c>
      <c r="B13" s="342" t="s">
        <v>862</v>
      </c>
      <c r="C13" s="169">
        <v>1</v>
      </c>
      <c r="D13" s="169">
        <v>3</v>
      </c>
      <c r="E13" s="449">
        <v>925</v>
      </c>
    </row>
    <row r="14" spans="1:5" ht="15" customHeight="1">
      <c r="A14" s="18">
        <v>2</v>
      </c>
      <c r="B14" s="342" t="s">
        <v>863</v>
      </c>
      <c r="C14" s="169">
        <v>1</v>
      </c>
      <c r="D14" s="169">
        <v>4</v>
      </c>
      <c r="E14" s="449">
        <v>883</v>
      </c>
    </row>
    <row r="15" spans="1:5" ht="12" customHeight="1">
      <c r="A15" s="18">
        <v>3</v>
      </c>
      <c r="B15" s="342" t="s">
        <v>864</v>
      </c>
      <c r="C15" s="169">
        <v>1</v>
      </c>
      <c r="D15" s="169">
        <v>3</v>
      </c>
      <c r="E15" s="449">
        <v>691</v>
      </c>
    </row>
    <row r="16" spans="1:5" ht="16.5">
      <c r="A16" s="18">
        <v>4</v>
      </c>
      <c r="B16" s="342" t="s">
        <v>865</v>
      </c>
      <c r="C16" s="169">
        <v>1</v>
      </c>
      <c r="D16" s="169">
        <v>3</v>
      </c>
      <c r="E16" s="449">
        <v>741</v>
      </c>
    </row>
    <row r="17" spans="1:5" ht="15.75" customHeight="1">
      <c r="A17" s="18">
        <v>5</v>
      </c>
      <c r="B17" s="342" t="s">
        <v>866</v>
      </c>
      <c r="C17" s="169">
        <v>1</v>
      </c>
      <c r="D17" s="169">
        <v>2</v>
      </c>
      <c r="E17" s="449">
        <v>881</v>
      </c>
    </row>
    <row r="18" spans="1:5" ht="12.75" customHeight="1">
      <c r="A18" s="18">
        <v>6</v>
      </c>
      <c r="B18" s="342" t="s">
        <v>867</v>
      </c>
      <c r="C18" s="169">
        <v>1</v>
      </c>
      <c r="D18" s="169">
        <v>4</v>
      </c>
      <c r="E18" s="449">
        <v>535</v>
      </c>
    </row>
    <row r="19" spans="1:5" ht="12.75" customHeight="1">
      <c r="A19" s="18">
        <v>7</v>
      </c>
      <c r="B19" s="342" t="s">
        <v>868</v>
      </c>
      <c r="C19" s="169">
        <v>1</v>
      </c>
      <c r="D19" s="169">
        <v>3</v>
      </c>
      <c r="E19" s="449">
        <v>947</v>
      </c>
    </row>
    <row r="20" spans="1:5" ht="16.5">
      <c r="A20" s="18">
        <v>8</v>
      </c>
      <c r="B20" s="342" t="s">
        <v>869</v>
      </c>
      <c r="C20" s="169">
        <v>1</v>
      </c>
      <c r="D20" s="169">
        <v>3</v>
      </c>
      <c r="E20" s="449">
        <v>953</v>
      </c>
    </row>
    <row r="21" spans="1:5" ht="16.5">
      <c r="A21" s="18">
        <v>9</v>
      </c>
      <c r="B21" s="342" t="s">
        <v>870</v>
      </c>
      <c r="C21" s="169">
        <v>1</v>
      </c>
      <c r="D21" s="169">
        <v>4</v>
      </c>
      <c r="E21" s="449">
        <v>943</v>
      </c>
    </row>
    <row r="22" spans="1:5" ht="16.5">
      <c r="A22" s="18">
        <v>10</v>
      </c>
      <c r="B22" s="342" t="s">
        <v>871</v>
      </c>
      <c r="C22" s="169">
        <v>1</v>
      </c>
      <c r="D22" s="169">
        <v>3</v>
      </c>
      <c r="E22" s="449">
        <v>1420</v>
      </c>
    </row>
    <row r="23" spans="1:5" ht="16.5">
      <c r="A23" s="18">
        <v>11</v>
      </c>
      <c r="B23" s="342" t="s">
        <v>872</v>
      </c>
      <c r="C23" s="169">
        <v>1</v>
      </c>
      <c r="D23" s="169">
        <v>3</v>
      </c>
      <c r="E23" s="449">
        <v>1232</v>
      </c>
    </row>
    <row r="24" spans="1:5" ht="16.5">
      <c r="A24" s="18">
        <v>12</v>
      </c>
      <c r="B24" s="342" t="s">
        <v>873</v>
      </c>
      <c r="C24" s="169">
        <v>2</v>
      </c>
      <c r="D24" s="169">
        <v>4</v>
      </c>
      <c r="E24" s="449">
        <v>321</v>
      </c>
    </row>
    <row r="25" spans="1:5" ht="16.5">
      <c r="A25" s="18">
        <v>13</v>
      </c>
      <c r="B25" s="342" t="s">
        <v>874</v>
      </c>
      <c r="C25" s="169">
        <v>1</v>
      </c>
      <c r="D25" s="169">
        <v>3</v>
      </c>
      <c r="E25" s="449">
        <v>1277</v>
      </c>
    </row>
    <row r="26" spans="1:5" ht="16.5">
      <c r="A26" s="18">
        <v>14</v>
      </c>
      <c r="B26" s="342" t="s">
        <v>875</v>
      </c>
      <c r="C26" s="169">
        <v>1</v>
      </c>
      <c r="D26" s="169">
        <v>3</v>
      </c>
      <c r="E26" s="449">
        <v>578</v>
      </c>
    </row>
    <row r="27" spans="1:5" ht="14.25">
      <c r="A27" s="574" t="s">
        <v>17</v>
      </c>
      <c r="B27" s="575"/>
      <c r="C27" s="169">
        <f>SUM(C13:C26)</f>
        <v>15</v>
      </c>
      <c r="D27" s="169">
        <f>SUM(D13:D26)</f>
        <v>45</v>
      </c>
      <c r="E27" s="50">
        <v>12327</v>
      </c>
    </row>
    <row r="28" spans="1:5" ht="125.25" customHeight="1">
      <c r="A28" s="759" t="s">
        <v>892</v>
      </c>
      <c r="B28" s="759"/>
      <c r="C28" s="759"/>
      <c r="D28" s="759"/>
      <c r="E28" s="759"/>
    </row>
    <row r="29" ht="12.75">
      <c r="E29" s="12"/>
    </row>
    <row r="30" spans="1:6" ht="12.75">
      <c r="A30" s="33" t="s">
        <v>936</v>
      </c>
      <c r="E30" s="33" t="s">
        <v>973</v>
      </c>
      <c r="F30" s="124"/>
    </row>
    <row r="31" spans="5:6" ht="12.75" customHeight="1">
      <c r="E31" s="620" t="s">
        <v>13</v>
      </c>
      <c r="F31" s="620"/>
    </row>
    <row r="32" spans="5:6" ht="12.75" customHeight="1">
      <c r="E32" s="620" t="s">
        <v>948</v>
      </c>
      <c r="F32" s="620"/>
    </row>
    <row r="33" spans="6:8" ht="12.75">
      <c r="F33" s="595"/>
      <c r="G33" s="595"/>
      <c r="H33" s="595"/>
    </row>
  </sheetData>
  <sheetProtection/>
  <mergeCells count="11">
    <mergeCell ref="C3:E3"/>
    <mergeCell ref="A5:E5"/>
    <mergeCell ref="F33:H33"/>
    <mergeCell ref="C10:E10"/>
    <mergeCell ref="D9:E9"/>
    <mergeCell ref="B10:B11"/>
    <mergeCell ref="A10:A11"/>
    <mergeCell ref="A27:B27"/>
    <mergeCell ref="A28:E28"/>
    <mergeCell ref="E31:F31"/>
    <mergeCell ref="E32:F3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Q24" sqref="Q24"/>
    </sheetView>
  </sheetViews>
  <sheetFormatPr defaultColWidth="9.140625" defaultRowHeight="12.75"/>
  <sheetData>
    <row r="2" ht="12.75">
      <c r="B2" s="15"/>
    </row>
    <row r="4" spans="2:8" ht="12.75" customHeight="1">
      <c r="B4" s="569"/>
      <c r="C4" s="569"/>
      <c r="D4" s="569"/>
      <c r="E4" s="569"/>
      <c r="F4" s="569"/>
      <c r="G4" s="569"/>
      <c r="H4" s="569"/>
    </row>
    <row r="5" spans="2:8" ht="12.75" customHeight="1">
      <c r="B5" s="569"/>
      <c r="C5" s="569"/>
      <c r="D5" s="569"/>
      <c r="E5" s="569"/>
      <c r="F5" s="569"/>
      <c r="G5" s="569"/>
      <c r="H5" s="569"/>
    </row>
    <row r="6" spans="2:8" ht="12.75" customHeight="1">
      <c r="B6" s="569"/>
      <c r="C6" s="569"/>
      <c r="D6" s="569"/>
      <c r="E6" s="569"/>
      <c r="F6" s="569"/>
      <c r="G6" s="569"/>
      <c r="H6" s="569"/>
    </row>
    <row r="7" spans="2:8" ht="12.75" customHeight="1">
      <c r="B7" s="569"/>
      <c r="C7" s="569"/>
      <c r="D7" s="569"/>
      <c r="E7" s="569"/>
      <c r="F7" s="569"/>
      <c r="G7" s="569"/>
      <c r="H7" s="569"/>
    </row>
    <row r="8" spans="2:8" ht="12.75" customHeight="1">
      <c r="B8" s="569"/>
      <c r="C8" s="569"/>
      <c r="D8" s="569"/>
      <c r="E8" s="569"/>
      <c r="F8" s="569"/>
      <c r="G8" s="569"/>
      <c r="H8" s="569"/>
    </row>
    <row r="9" spans="2:8" ht="12.75" customHeight="1">
      <c r="B9" s="569"/>
      <c r="C9" s="569"/>
      <c r="D9" s="569"/>
      <c r="E9" s="569"/>
      <c r="F9" s="569"/>
      <c r="G9" s="569"/>
      <c r="H9" s="569"/>
    </row>
    <row r="10" spans="2:8" ht="12.75" customHeight="1">
      <c r="B10" s="569"/>
      <c r="C10" s="569"/>
      <c r="D10" s="569"/>
      <c r="E10" s="569"/>
      <c r="F10" s="569"/>
      <c r="G10" s="569"/>
      <c r="H10" s="569"/>
    </row>
    <row r="11" spans="2:8" ht="12.75" customHeight="1">
      <c r="B11" s="569"/>
      <c r="C11" s="569"/>
      <c r="D11" s="569"/>
      <c r="E11" s="569"/>
      <c r="F11" s="569"/>
      <c r="G11" s="569"/>
      <c r="H11" s="569"/>
    </row>
    <row r="12" spans="2:8" ht="12.75" customHeight="1">
      <c r="B12" s="569"/>
      <c r="C12" s="569"/>
      <c r="D12" s="569"/>
      <c r="E12" s="569"/>
      <c r="F12" s="569"/>
      <c r="G12" s="569"/>
      <c r="H12" s="569"/>
    </row>
    <row r="13" spans="2:8" ht="12.75" customHeight="1">
      <c r="B13" s="569"/>
      <c r="C13" s="569"/>
      <c r="D13" s="569"/>
      <c r="E13" s="569"/>
      <c r="F13" s="569"/>
      <c r="G13" s="569"/>
      <c r="H13" s="569"/>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K31"/>
  <sheetViews>
    <sheetView zoomScaleSheetLayoutView="80" zoomScalePageLayoutView="0" workbookViewId="0" topLeftCell="A7">
      <selection activeCell="M30" sqref="M30"/>
    </sheetView>
  </sheetViews>
  <sheetFormatPr defaultColWidth="9.140625" defaultRowHeight="12.75"/>
  <cols>
    <col min="1" max="1" width="8.28125" style="0" customWidth="1"/>
    <col min="2" max="2" width="24.421875" style="0" customWidth="1"/>
    <col min="3" max="3" width="14.28125" style="0" customWidth="1"/>
    <col min="4" max="5" width="13.57421875" style="0" customWidth="1"/>
    <col min="6" max="7" width="12.8515625" style="0" customWidth="1"/>
    <col min="8" max="8" width="17.421875" style="0" customWidth="1"/>
    <col min="9" max="9" width="15.421875" style="0" customWidth="1"/>
    <col min="10" max="10" width="14.421875" style="0" customWidth="1"/>
  </cols>
  <sheetData>
    <row r="1" spans="9:10" ht="18">
      <c r="I1" s="761" t="s">
        <v>761</v>
      </c>
      <c r="J1" s="761"/>
    </row>
    <row r="2" spans="3:11" ht="18">
      <c r="C2" s="666" t="s">
        <v>0</v>
      </c>
      <c r="D2" s="666"/>
      <c r="E2" s="666"/>
      <c r="F2" s="666"/>
      <c r="G2" s="666"/>
      <c r="H2" s="666"/>
      <c r="I2" s="267"/>
      <c r="J2" s="240"/>
      <c r="K2" s="240"/>
    </row>
    <row r="3" spans="2:11" ht="21">
      <c r="B3" s="667" t="s">
        <v>653</v>
      </c>
      <c r="C3" s="667"/>
      <c r="D3" s="667"/>
      <c r="E3" s="667"/>
      <c r="F3" s="667"/>
      <c r="G3" s="667"/>
      <c r="H3" s="667"/>
      <c r="I3" s="241"/>
      <c r="J3" s="241"/>
      <c r="K3" s="241"/>
    </row>
    <row r="4" spans="3:11" ht="21">
      <c r="C4" s="207"/>
      <c r="D4" s="207"/>
      <c r="E4" s="207"/>
      <c r="F4" s="207"/>
      <c r="G4" s="207"/>
      <c r="H4" s="207"/>
      <c r="I4" s="207"/>
      <c r="J4" s="241"/>
      <c r="K4" s="241"/>
    </row>
    <row r="5" spans="3:9" ht="20.25" customHeight="1">
      <c r="C5" s="762" t="s">
        <v>685</v>
      </c>
      <c r="D5" s="762"/>
      <c r="E5" s="762"/>
      <c r="F5" s="762"/>
      <c r="G5" s="762"/>
      <c r="H5" s="762"/>
      <c r="I5" s="762"/>
    </row>
    <row r="6" spans="1:10" ht="20.25" customHeight="1">
      <c r="A6" s="16" t="s">
        <v>943</v>
      </c>
      <c r="C6" s="245"/>
      <c r="D6" s="245"/>
      <c r="E6" s="245"/>
      <c r="F6" s="245"/>
      <c r="G6" s="245"/>
      <c r="H6" s="245"/>
      <c r="I6" s="764"/>
      <c r="J6" s="764"/>
    </row>
    <row r="7" spans="1:10" ht="15" customHeight="1">
      <c r="A7" s="763" t="s">
        <v>73</v>
      </c>
      <c r="B7" s="763" t="s">
        <v>36</v>
      </c>
      <c r="C7" s="763" t="s">
        <v>422</v>
      </c>
      <c r="D7" s="763" t="s">
        <v>402</v>
      </c>
      <c r="E7" s="765" t="s">
        <v>470</v>
      </c>
      <c r="F7" s="763" t="s">
        <v>401</v>
      </c>
      <c r="G7" s="763"/>
      <c r="H7" s="763"/>
      <c r="I7" s="763" t="s">
        <v>426</v>
      </c>
      <c r="J7" s="765" t="s">
        <v>427</v>
      </c>
    </row>
    <row r="8" spans="1:10" ht="12.75" customHeight="1">
      <c r="A8" s="763"/>
      <c r="B8" s="763"/>
      <c r="C8" s="763"/>
      <c r="D8" s="763"/>
      <c r="E8" s="766"/>
      <c r="F8" s="763" t="s">
        <v>423</v>
      </c>
      <c r="G8" s="765" t="s">
        <v>424</v>
      </c>
      <c r="H8" s="763" t="s">
        <v>425</v>
      </c>
      <c r="I8" s="763"/>
      <c r="J8" s="766"/>
    </row>
    <row r="9" spans="1:10" ht="20.25" customHeight="1">
      <c r="A9" s="763"/>
      <c r="B9" s="763"/>
      <c r="C9" s="763"/>
      <c r="D9" s="763"/>
      <c r="E9" s="766"/>
      <c r="F9" s="763"/>
      <c r="G9" s="766"/>
      <c r="H9" s="763"/>
      <c r="I9" s="763"/>
      <c r="J9" s="766"/>
    </row>
    <row r="10" spans="1:10" ht="63.75" customHeight="1">
      <c r="A10" s="763"/>
      <c r="B10" s="763"/>
      <c r="C10" s="763"/>
      <c r="D10" s="763"/>
      <c r="E10" s="767"/>
      <c r="F10" s="763"/>
      <c r="G10" s="767"/>
      <c r="H10" s="763"/>
      <c r="I10" s="763"/>
      <c r="J10" s="767"/>
    </row>
    <row r="11" spans="1:10" ht="15">
      <c r="A11" s="247">
        <v>1</v>
      </c>
      <c r="B11" s="247">
        <v>2</v>
      </c>
      <c r="C11" s="248">
        <v>3</v>
      </c>
      <c r="D11" s="247">
        <v>4</v>
      </c>
      <c r="E11" s="248">
        <v>5</v>
      </c>
      <c r="F11" s="247">
        <v>6</v>
      </c>
      <c r="G11" s="248">
        <v>7</v>
      </c>
      <c r="H11" s="247">
        <v>8</v>
      </c>
      <c r="I11" s="248">
        <v>9</v>
      </c>
      <c r="J11" s="247">
        <v>10</v>
      </c>
    </row>
    <row r="12" spans="1:10" ht="15">
      <c r="A12" s="18">
        <v>1</v>
      </c>
      <c r="B12" s="342" t="s">
        <v>862</v>
      </c>
      <c r="C12" s="450"/>
      <c r="D12" s="451">
        <v>0</v>
      </c>
      <c r="E12" s="452"/>
      <c r="F12" s="451" t="s">
        <v>896</v>
      </c>
      <c r="G12" s="451" t="s">
        <v>896</v>
      </c>
      <c r="H12" s="451"/>
      <c r="I12" s="450" t="s">
        <v>884</v>
      </c>
      <c r="J12" s="453">
        <v>0</v>
      </c>
    </row>
    <row r="13" spans="1:10" ht="15">
      <c r="A13" s="18">
        <v>2</v>
      </c>
      <c r="B13" s="342" t="s">
        <v>863</v>
      </c>
      <c r="C13" s="450"/>
      <c r="D13" s="451">
        <v>0</v>
      </c>
      <c r="E13" s="452"/>
      <c r="F13" s="451" t="s">
        <v>896</v>
      </c>
      <c r="G13" s="451" t="s">
        <v>896</v>
      </c>
      <c r="H13" s="451"/>
      <c r="I13" s="450" t="s">
        <v>884</v>
      </c>
      <c r="J13" s="453">
        <v>0</v>
      </c>
    </row>
    <row r="14" spans="1:10" ht="15">
      <c r="A14" s="18">
        <v>3</v>
      </c>
      <c r="B14" s="342" t="s">
        <v>864</v>
      </c>
      <c r="C14" s="450"/>
      <c r="D14" s="451">
        <v>0</v>
      </c>
      <c r="E14" s="452"/>
      <c r="F14" s="451" t="s">
        <v>896</v>
      </c>
      <c r="G14" s="451" t="s">
        <v>896</v>
      </c>
      <c r="H14" s="451"/>
      <c r="I14" s="450" t="s">
        <v>884</v>
      </c>
      <c r="J14" s="453">
        <v>0</v>
      </c>
    </row>
    <row r="15" spans="1:10" ht="15">
      <c r="A15" s="18">
        <v>4</v>
      </c>
      <c r="B15" s="342" t="s">
        <v>865</v>
      </c>
      <c r="C15" s="450" t="s">
        <v>894</v>
      </c>
      <c r="D15" s="451">
        <v>20</v>
      </c>
      <c r="E15" s="452" t="s">
        <v>895</v>
      </c>
      <c r="F15" s="451" t="s">
        <v>896</v>
      </c>
      <c r="G15" s="451" t="s">
        <v>896</v>
      </c>
      <c r="H15" s="451" t="s">
        <v>897</v>
      </c>
      <c r="I15" s="450" t="s">
        <v>884</v>
      </c>
      <c r="J15" s="557" t="s">
        <v>969</v>
      </c>
    </row>
    <row r="16" spans="1:10" ht="15">
      <c r="A16" s="18">
        <v>5</v>
      </c>
      <c r="B16" s="342" t="s">
        <v>866</v>
      </c>
      <c r="C16" s="450"/>
      <c r="D16" s="451">
        <v>0</v>
      </c>
      <c r="E16" s="452"/>
      <c r="F16" s="451" t="s">
        <v>896</v>
      </c>
      <c r="G16" s="451" t="s">
        <v>896</v>
      </c>
      <c r="H16" s="451"/>
      <c r="I16" s="450" t="s">
        <v>884</v>
      </c>
      <c r="J16" s="453">
        <v>0</v>
      </c>
    </row>
    <row r="17" spans="1:10" ht="15">
      <c r="A17" s="18">
        <v>6</v>
      </c>
      <c r="B17" s="342" t="s">
        <v>867</v>
      </c>
      <c r="C17" s="450"/>
      <c r="D17" s="451">
        <v>0</v>
      </c>
      <c r="E17" s="452"/>
      <c r="F17" s="451" t="s">
        <v>896</v>
      </c>
      <c r="G17" s="451" t="s">
        <v>896</v>
      </c>
      <c r="H17" s="451"/>
      <c r="I17" s="450" t="s">
        <v>884</v>
      </c>
      <c r="J17" s="453">
        <v>0</v>
      </c>
    </row>
    <row r="18" spans="1:10" ht="15">
      <c r="A18" s="18">
        <v>7</v>
      </c>
      <c r="B18" s="342" t="s">
        <v>868</v>
      </c>
      <c r="C18" s="450"/>
      <c r="D18" s="451">
        <v>0</v>
      </c>
      <c r="E18" s="452"/>
      <c r="F18" s="451" t="s">
        <v>896</v>
      </c>
      <c r="G18" s="451" t="s">
        <v>896</v>
      </c>
      <c r="H18" s="451"/>
      <c r="I18" s="450" t="s">
        <v>884</v>
      </c>
      <c r="J18" s="453">
        <v>0</v>
      </c>
    </row>
    <row r="19" spans="1:10" ht="15">
      <c r="A19" s="18">
        <v>8</v>
      </c>
      <c r="B19" s="342" t="s">
        <v>869</v>
      </c>
      <c r="C19" s="450"/>
      <c r="D19" s="451">
        <v>0</v>
      </c>
      <c r="E19" s="452"/>
      <c r="F19" s="451" t="s">
        <v>896</v>
      </c>
      <c r="G19" s="451" t="s">
        <v>896</v>
      </c>
      <c r="H19" s="451"/>
      <c r="I19" s="450" t="s">
        <v>884</v>
      </c>
      <c r="J19" s="453">
        <v>0</v>
      </c>
    </row>
    <row r="20" spans="1:10" ht="15">
      <c r="A20" s="18">
        <v>9</v>
      </c>
      <c r="B20" s="342" t="s">
        <v>870</v>
      </c>
      <c r="C20" s="450"/>
      <c r="D20" s="451">
        <v>0</v>
      </c>
      <c r="E20" s="452"/>
      <c r="F20" s="451" t="s">
        <v>896</v>
      </c>
      <c r="G20" s="451" t="s">
        <v>896</v>
      </c>
      <c r="H20" s="451"/>
      <c r="I20" s="450" t="s">
        <v>884</v>
      </c>
      <c r="J20" s="453">
        <v>0</v>
      </c>
    </row>
    <row r="21" spans="1:10" ht="15">
      <c r="A21" s="18">
        <v>10</v>
      </c>
      <c r="B21" s="342" t="s">
        <v>871</v>
      </c>
      <c r="C21" s="450"/>
      <c r="D21" s="451">
        <v>0</v>
      </c>
      <c r="E21" s="452"/>
      <c r="F21" s="451" t="s">
        <v>896</v>
      </c>
      <c r="G21" s="451" t="s">
        <v>896</v>
      </c>
      <c r="H21" s="451"/>
      <c r="I21" s="450" t="s">
        <v>884</v>
      </c>
      <c r="J21" s="453">
        <v>0</v>
      </c>
    </row>
    <row r="22" spans="1:10" ht="15">
      <c r="A22" s="18">
        <v>11</v>
      </c>
      <c r="B22" s="342" t="s">
        <v>872</v>
      </c>
      <c r="C22" s="450"/>
      <c r="D22" s="451">
        <v>0</v>
      </c>
      <c r="E22" s="452"/>
      <c r="F22" s="451" t="s">
        <v>896</v>
      </c>
      <c r="G22" s="451" t="s">
        <v>896</v>
      </c>
      <c r="H22" s="451"/>
      <c r="I22" s="450" t="s">
        <v>884</v>
      </c>
      <c r="J22" s="453">
        <v>0</v>
      </c>
    </row>
    <row r="23" spans="1:10" ht="15">
      <c r="A23" s="18">
        <v>12</v>
      </c>
      <c r="B23" s="342" t="s">
        <v>873</v>
      </c>
      <c r="C23" s="450" t="s">
        <v>894</v>
      </c>
      <c r="D23" s="451">
        <v>20</v>
      </c>
      <c r="E23" s="452" t="s">
        <v>895</v>
      </c>
      <c r="F23" s="451" t="s">
        <v>893</v>
      </c>
      <c r="G23" s="451" t="s">
        <v>896</v>
      </c>
      <c r="H23" s="451" t="s">
        <v>897</v>
      </c>
      <c r="I23" s="450" t="s">
        <v>884</v>
      </c>
      <c r="J23" s="557" t="s">
        <v>969</v>
      </c>
    </row>
    <row r="24" spans="1:10" ht="15">
      <c r="A24" s="18">
        <v>13</v>
      </c>
      <c r="B24" s="342" t="s">
        <v>874</v>
      </c>
      <c r="C24" s="450"/>
      <c r="D24" s="451">
        <v>0</v>
      </c>
      <c r="E24" s="452"/>
      <c r="F24" s="451" t="s">
        <v>896</v>
      </c>
      <c r="G24" s="451" t="s">
        <v>896</v>
      </c>
      <c r="H24" s="451"/>
      <c r="I24" s="450" t="s">
        <v>884</v>
      </c>
      <c r="J24" s="453">
        <v>0</v>
      </c>
    </row>
    <row r="25" spans="1:10" ht="15">
      <c r="A25" s="18">
        <v>14</v>
      </c>
      <c r="B25" s="342" t="s">
        <v>875</v>
      </c>
      <c r="C25" s="450"/>
      <c r="D25" s="451">
        <v>0</v>
      </c>
      <c r="E25" s="452"/>
      <c r="F25" s="451" t="s">
        <v>896</v>
      </c>
      <c r="G25" s="451" t="s">
        <v>896</v>
      </c>
      <c r="H25" s="451"/>
      <c r="I25" s="450" t="s">
        <v>884</v>
      </c>
      <c r="J25" s="453">
        <v>0</v>
      </c>
    </row>
    <row r="26" spans="1:10" ht="12.75">
      <c r="A26" s="574" t="s">
        <v>17</v>
      </c>
      <c r="B26" s="575"/>
      <c r="C26" s="9"/>
      <c r="D26" s="9"/>
      <c r="E26" s="9"/>
      <c r="F26" s="9"/>
      <c r="G26" s="9"/>
      <c r="H26" s="9"/>
      <c r="I26" s="9"/>
      <c r="J26" s="9"/>
    </row>
    <row r="28" spans="1:9" ht="12.75">
      <c r="A28" s="215"/>
      <c r="B28" s="215"/>
      <c r="C28" s="215"/>
      <c r="D28" s="215"/>
      <c r="E28" s="215"/>
      <c r="H28" s="664" t="s">
        <v>973</v>
      </c>
      <c r="I28" s="664"/>
    </row>
    <row r="29" spans="1:9" ht="15" customHeight="1">
      <c r="A29" s="215"/>
      <c r="B29" s="215"/>
      <c r="C29" s="215"/>
      <c r="D29" s="215"/>
      <c r="E29" s="215"/>
      <c r="H29" s="664" t="s">
        <v>13</v>
      </c>
      <c r="I29" s="664"/>
    </row>
    <row r="30" spans="1:9" ht="15" customHeight="1">
      <c r="A30" s="215"/>
      <c r="B30" s="215"/>
      <c r="C30" s="215"/>
      <c r="D30" s="215"/>
      <c r="E30" s="215"/>
      <c r="G30" s="664" t="s">
        <v>966</v>
      </c>
      <c r="H30" s="664"/>
      <c r="I30" s="664"/>
    </row>
    <row r="31" spans="1:8" ht="12.75">
      <c r="A31" s="215" t="s">
        <v>936</v>
      </c>
      <c r="C31" s="215"/>
      <c r="D31" s="215"/>
      <c r="E31" s="215"/>
      <c r="H31" s="217" t="s">
        <v>83</v>
      </c>
    </row>
  </sheetData>
  <sheetProtection/>
  <mergeCells count="20">
    <mergeCell ref="H29:I29"/>
    <mergeCell ref="A7:A10"/>
    <mergeCell ref="H8:H10"/>
    <mergeCell ref="I7:I10"/>
    <mergeCell ref="E7:E10"/>
    <mergeCell ref="B7:B10"/>
    <mergeCell ref="C7:C10"/>
    <mergeCell ref="F7:H7"/>
    <mergeCell ref="A26:B26"/>
    <mergeCell ref="H28:I28"/>
    <mergeCell ref="G30:I30"/>
    <mergeCell ref="I1:J1"/>
    <mergeCell ref="C5:I5"/>
    <mergeCell ref="D7:D10"/>
    <mergeCell ref="I6:J6"/>
    <mergeCell ref="C2:H2"/>
    <mergeCell ref="B3:H3"/>
    <mergeCell ref="J7:J10"/>
    <mergeCell ref="F8:F10"/>
    <mergeCell ref="G8:G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M23"/>
  <sheetViews>
    <sheetView zoomScaleSheetLayoutView="68" zoomScalePageLayoutView="0" workbookViewId="0" topLeftCell="A4">
      <selection activeCell="O24" sqref="O24"/>
    </sheetView>
  </sheetViews>
  <sheetFormatPr defaultColWidth="9.140625" defaultRowHeight="12.75"/>
  <cols>
    <col min="1" max="1" width="11.57421875" style="0" customWidth="1"/>
    <col min="2" max="2" width="10.140625" style="0" customWidth="1"/>
    <col min="6" max="6" width="13.57421875" style="0" customWidth="1"/>
    <col min="7" max="7" width="12.57421875" style="0" customWidth="1"/>
    <col min="8" max="8" width="20.28125" style="0" customWidth="1"/>
    <col min="9" max="9" width="10.421875" style="0" customWidth="1"/>
    <col min="10" max="10" width="22.8515625" style="0" customWidth="1"/>
  </cols>
  <sheetData>
    <row r="1" spans="1:10" ht="18">
      <c r="A1" s="666" t="s">
        <v>0</v>
      </c>
      <c r="B1" s="666"/>
      <c r="C1" s="666"/>
      <c r="D1" s="666"/>
      <c r="E1" s="666"/>
      <c r="F1" s="666"/>
      <c r="G1" s="666"/>
      <c r="H1" s="666"/>
      <c r="I1" s="240"/>
      <c r="J1" s="309" t="s">
        <v>566</v>
      </c>
    </row>
    <row r="2" spans="1:10" ht="21">
      <c r="A2" s="667" t="s">
        <v>653</v>
      </c>
      <c r="B2" s="667"/>
      <c r="C2" s="667"/>
      <c r="D2" s="667"/>
      <c r="E2" s="667"/>
      <c r="F2" s="667"/>
      <c r="G2" s="667"/>
      <c r="H2" s="667"/>
      <c r="I2" s="667"/>
      <c r="J2" s="667"/>
    </row>
    <row r="3" spans="1:9" ht="15">
      <c r="A3" s="208"/>
      <c r="B3" s="208"/>
      <c r="C3" s="208"/>
      <c r="D3" s="208"/>
      <c r="E3" s="208"/>
      <c r="F3" s="208"/>
      <c r="G3" s="208"/>
      <c r="H3" s="208"/>
      <c r="I3" s="208"/>
    </row>
    <row r="4" spans="1:9" ht="18">
      <c r="A4" s="666" t="s">
        <v>565</v>
      </c>
      <c r="B4" s="666"/>
      <c r="C4" s="666"/>
      <c r="D4" s="666"/>
      <c r="E4" s="666"/>
      <c r="F4" s="666"/>
      <c r="G4" s="666"/>
      <c r="H4" s="666"/>
      <c r="I4" s="666"/>
    </row>
    <row r="5" spans="1:9" ht="15">
      <c r="A5" s="209" t="s">
        <v>264</v>
      </c>
      <c r="B5" s="209" t="s">
        <v>944</v>
      </c>
      <c r="C5" s="209"/>
      <c r="D5" s="209"/>
      <c r="E5" s="209"/>
      <c r="F5" s="209"/>
      <c r="G5" s="209"/>
      <c r="H5" s="209"/>
      <c r="I5" s="208" t="s">
        <v>821</v>
      </c>
    </row>
    <row r="6" spans="1:10" ht="25.5" customHeight="1">
      <c r="A6" s="768" t="s">
        <v>2</v>
      </c>
      <c r="B6" s="768" t="s">
        <v>403</v>
      </c>
      <c r="C6" s="581" t="s">
        <v>404</v>
      </c>
      <c r="D6" s="581"/>
      <c r="E6" s="581"/>
      <c r="F6" s="769" t="s">
        <v>407</v>
      </c>
      <c r="G6" s="770"/>
      <c r="H6" s="770"/>
      <c r="I6" s="771"/>
      <c r="J6" s="772" t="s">
        <v>899</v>
      </c>
    </row>
    <row r="7" spans="1:10" ht="63" customHeight="1">
      <c r="A7" s="768"/>
      <c r="B7" s="768"/>
      <c r="C7" s="36" t="s">
        <v>100</v>
      </c>
      <c r="D7" s="36" t="s">
        <v>405</v>
      </c>
      <c r="E7" s="36" t="s">
        <v>406</v>
      </c>
      <c r="F7" s="243" t="s">
        <v>408</v>
      </c>
      <c r="G7" s="243" t="s">
        <v>409</v>
      </c>
      <c r="H7" s="243" t="s">
        <v>410</v>
      </c>
      <c r="I7" s="243" t="s">
        <v>46</v>
      </c>
      <c r="J7" s="773"/>
    </row>
    <row r="8" spans="1:10" ht="15">
      <c r="A8" s="212" t="s">
        <v>271</v>
      </c>
      <c r="B8" s="212" t="s">
        <v>272</v>
      </c>
      <c r="C8" s="212" t="s">
        <v>273</v>
      </c>
      <c r="D8" s="212" t="s">
        <v>274</v>
      </c>
      <c r="E8" s="212" t="s">
        <v>275</v>
      </c>
      <c r="F8" s="212" t="s">
        <v>278</v>
      </c>
      <c r="G8" s="212" t="s">
        <v>297</v>
      </c>
      <c r="H8" s="212" t="s">
        <v>298</v>
      </c>
      <c r="I8" s="212" t="s">
        <v>299</v>
      </c>
      <c r="J8" s="212" t="s">
        <v>327</v>
      </c>
    </row>
    <row r="9" spans="1:10" ht="71.25" customHeight="1">
      <c r="A9" s="3">
        <v>1</v>
      </c>
      <c r="B9" s="3">
        <v>1</v>
      </c>
      <c r="C9" s="3">
        <v>1</v>
      </c>
      <c r="D9" s="3" t="s">
        <v>884</v>
      </c>
      <c r="E9" s="3" t="s">
        <v>884</v>
      </c>
      <c r="F9" s="391" t="s">
        <v>884</v>
      </c>
      <c r="G9" s="393" t="s">
        <v>898</v>
      </c>
      <c r="H9" s="3" t="s">
        <v>884</v>
      </c>
      <c r="I9" s="3" t="s">
        <v>884</v>
      </c>
      <c r="J9" s="454">
        <v>50000</v>
      </c>
    </row>
    <row r="10" spans="1:10" ht="12.75">
      <c r="A10" s="9"/>
      <c r="B10" s="9"/>
      <c r="C10" s="9"/>
      <c r="D10" s="9"/>
      <c r="E10" s="9"/>
      <c r="F10" s="9"/>
      <c r="G10" s="9"/>
      <c r="H10" s="9"/>
      <c r="I10" s="9"/>
      <c r="J10" s="9"/>
    </row>
    <row r="11" spans="1:10" ht="12.75">
      <c r="A11" s="9"/>
      <c r="B11" s="9"/>
      <c r="C11" s="9"/>
      <c r="D11" s="9"/>
      <c r="E11" s="9"/>
      <c r="F11" s="9"/>
      <c r="G11" s="9"/>
      <c r="H11" s="9"/>
      <c r="I11" s="9"/>
      <c r="J11" s="9"/>
    </row>
    <row r="12" spans="1:10" ht="12.75">
      <c r="A12" s="9"/>
      <c r="B12" s="9"/>
      <c r="C12" s="9"/>
      <c r="D12" s="9"/>
      <c r="E12" s="9"/>
      <c r="F12" s="9"/>
      <c r="G12" s="9"/>
      <c r="H12" s="9"/>
      <c r="I12" s="9"/>
      <c r="J12" s="9"/>
    </row>
    <row r="13" spans="1:13" ht="12.75">
      <c r="A13" s="9"/>
      <c r="B13" s="9"/>
      <c r="C13" s="9"/>
      <c r="D13" s="9"/>
      <c r="E13" s="9"/>
      <c r="F13" s="9"/>
      <c r="G13" s="9"/>
      <c r="H13" s="9"/>
      <c r="I13" s="9"/>
      <c r="J13" s="9"/>
      <c r="M13" s="16" t="s">
        <v>411</v>
      </c>
    </row>
    <row r="14" spans="1:10" ht="12.75">
      <c r="A14" s="9"/>
      <c r="B14" s="9"/>
      <c r="C14" s="9"/>
      <c r="D14" s="9"/>
      <c r="E14" s="9"/>
      <c r="F14" s="9"/>
      <c r="G14" s="9"/>
      <c r="H14" s="9"/>
      <c r="I14" s="9"/>
      <c r="J14" s="9"/>
    </row>
    <row r="15" spans="1:10" ht="12.75">
      <c r="A15" s="9"/>
      <c r="B15" s="9"/>
      <c r="C15" s="9"/>
      <c r="D15" s="9"/>
      <c r="E15" s="9"/>
      <c r="F15" s="9"/>
      <c r="G15" s="9"/>
      <c r="H15" s="9"/>
      <c r="I15" s="9"/>
      <c r="J15" s="9"/>
    </row>
    <row r="16" spans="1:10" ht="12.75">
      <c r="A16" s="9"/>
      <c r="B16" s="9"/>
      <c r="C16" s="9"/>
      <c r="D16" s="9"/>
      <c r="E16" s="9"/>
      <c r="F16" s="9"/>
      <c r="G16" s="9"/>
      <c r="H16" s="9"/>
      <c r="I16" s="9"/>
      <c r="J16" s="9"/>
    </row>
    <row r="17" spans="1:10" ht="12.75">
      <c r="A17" s="9"/>
      <c r="B17" s="9"/>
      <c r="C17" s="9"/>
      <c r="D17" s="9"/>
      <c r="E17" s="9"/>
      <c r="F17" s="9"/>
      <c r="G17" s="9"/>
      <c r="H17" s="9"/>
      <c r="I17" s="9"/>
      <c r="J17" s="9"/>
    </row>
    <row r="20" spans="1:10" ht="12.75" customHeight="1">
      <c r="A20" s="215"/>
      <c r="B20" s="215"/>
      <c r="C20" s="215"/>
      <c r="D20" s="215"/>
      <c r="I20" s="664" t="s">
        <v>973</v>
      </c>
      <c r="J20" s="664"/>
    </row>
    <row r="21" spans="1:10" ht="12.75" customHeight="1">
      <c r="A21" s="215"/>
      <c r="B21" s="215"/>
      <c r="C21" s="215"/>
      <c r="D21" s="215"/>
      <c r="I21" s="664" t="s">
        <v>13</v>
      </c>
      <c r="J21" s="664"/>
    </row>
    <row r="22" spans="1:10" ht="12.75" customHeight="1">
      <c r="A22" s="215"/>
      <c r="B22" s="215"/>
      <c r="C22" s="215"/>
      <c r="D22" s="215"/>
      <c r="H22" s="664" t="s">
        <v>957</v>
      </c>
      <c r="I22" s="664"/>
      <c r="J22" s="664"/>
    </row>
    <row r="23" spans="1:10" ht="12.75">
      <c r="A23" s="215" t="s">
        <v>945</v>
      </c>
      <c r="C23" s="215"/>
      <c r="D23" s="215"/>
      <c r="J23" s="217" t="s">
        <v>83</v>
      </c>
    </row>
  </sheetData>
  <sheetProtection/>
  <mergeCells count="11">
    <mergeCell ref="A1:H1"/>
    <mergeCell ref="I20:J20"/>
    <mergeCell ref="I21:J21"/>
    <mergeCell ref="A2:J2"/>
    <mergeCell ref="A4:I4"/>
    <mergeCell ref="A6:A7"/>
    <mergeCell ref="B6:B7"/>
    <mergeCell ref="C6:E6"/>
    <mergeCell ref="F6:I6"/>
    <mergeCell ref="H22:J22"/>
    <mergeCell ref="J6:J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H39"/>
  <sheetViews>
    <sheetView zoomScaleSheetLayoutView="80" zoomScalePageLayoutView="0" workbookViewId="0" topLeftCell="A7">
      <selection activeCell="M33" sqref="M33"/>
    </sheetView>
  </sheetViews>
  <sheetFormatPr defaultColWidth="9.140625" defaultRowHeight="12.75"/>
  <cols>
    <col min="1" max="1" width="5.28125" style="215" customWidth="1"/>
    <col min="2" max="2" width="8.57421875" style="215" customWidth="1"/>
    <col min="3" max="3" width="33.7109375" style="215" customWidth="1"/>
    <col min="4" max="4" width="15.140625" style="215" customWidth="1"/>
    <col min="5" max="6" width="11.7109375" style="215" customWidth="1"/>
    <col min="7" max="7" width="13.7109375" style="215" customWidth="1"/>
    <col min="8" max="8" width="20.140625" style="215" customWidth="1"/>
    <col min="9" max="16384" width="9.140625" style="215" customWidth="1"/>
  </cols>
  <sheetData>
    <row r="1" spans="1:8" ht="12.75">
      <c r="A1" s="215" t="s">
        <v>10</v>
      </c>
      <c r="H1" s="231" t="s">
        <v>568</v>
      </c>
    </row>
    <row r="2" spans="1:8" s="219" customFormat="1" ht="15.75">
      <c r="A2" s="718" t="s">
        <v>0</v>
      </c>
      <c r="B2" s="718"/>
      <c r="C2" s="718"/>
      <c r="D2" s="718"/>
      <c r="E2" s="718"/>
      <c r="F2" s="718"/>
      <c r="G2" s="718"/>
      <c r="H2" s="718"/>
    </row>
    <row r="3" spans="1:8" s="219" customFormat="1" ht="20.25" customHeight="1">
      <c r="A3" s="719" t="s">
        <v>653</v>
      </c>
      <c r="B3" s="719"/>
      <c r="C3" s="719"/>
      <c r="D3" s="719"/>
      <c r="E3" s="719"/>
      <c r="F3" s="719"/>
      <c r="G3" s="719"/>
      <c r="H3" s="719"/>
    </row>
    <row r="5" spans="1:8" s="219" customFormat="1" ht="15.75">
      <c r="A5" s="774" t="s">
        <v>567</v>
      </c>
      <c r="B5" s="774"/>
      <c r="C5" s="774"/>
      <c r="D5" s="774"/>
      <c r="E5" s="774"/>
      <c r="F5" s="774"/>
      <c r="G5" s="774"/>
      <c r="H5" s="775"/>
    </row>
    <row r="7" spans="1:7" ht="12.75">
      <c r="A7" s="776" t="s">
        <v>163</v>
      </c>
      <c r="B7" s="776"/>
      <c r="C7" s="221" t="s">
        <v>944</v>
      </c>
      <c r="D7" s="222"/>
      <c r="E7" s="222"/>
      <c r="F7" s="222"/>
      <c r="G7" s="222"/>
    </row>
    <row r="9" spans="1:7" ht="13.5" customHeight="1">
      <c r="A9" s="232"/>
      <c r="B9" s="232"/>
      <c r="C9" s="232"/>
      <c r="D9" s="232"/>
      <c r="E9" s="232"/>
      <c r="F9" s="232"/>
      <c r="G9" s="232"/>
    </row>
    <row r="10" spans="1:8" s="223" customFormat="1" ht="12.75">
      <c r="A10" s="215"/>
      <c r="B10" s="215"/>
      <c r="C10" s="215"/>
      <c r="D10" s="215"/>
      <c r="E10" s="215"/>
      <c r="F10" s="215"/>
      <c r="G10" s="215"/>
      <c r="H10" s="126"/>
    </row>
    <row r="11" spans="1:8" s="223" customFormat="1" ht="39.75" customHeight="1">
      <c r="A11" s="224"/>
      <c r="B11" s="777" t="s">
        <v>291</v>
      </c>
      <c r="C11" s="777" t="s">
        <v>292</v>
      </c>
      <c r="D11" s="779" t="s">
        <v>293</v>
      </c>
      <c r="E11" s="780"/>
      <c r="F11" s="780"/>
      <c r="G11" s="781"/>
      <c r="H11" s="777" t="s">
        <v>77</v>
      </c>
    </row>
    <row r="12" spans="1:8" s="223" customFormat="1" ht="25.5">
      <c r="A12" s="225"/>
      <c r="B12" s="778"/>
      <c r="C12" s="778"/>
      <c r="D12" s="233" t="s">
        <v>294</v>
      </c>
      <c r="E12" s="233" t="s">
        <v>295</v>
      </c>
      <c r="F12" s="233" t="s">
        <v>296</v>
      </c>
      <c r="G12" s="233" t="s">
        <v>17</v>
      </c>
      <c r="H12" s="778"/>
    </row>
    <row r="13" spans="1:8" s="223" customFormat="1" ht="15">
      <c r="A13" s="225"/>
      <c r="B13" s="234" t="s">
        <v>271</v>
      </c>
      <c r="C13" s="234" t="s">
        <v>272</v>
      </c>
      <c r="D13" s="234" t="s">
        <v>273</v>
      </c>
      <c r="E13" s="234" t="s">
        <v>274</v>
      </c>
      <c r="F13" s="234" t="s">
        <v>275</v>
      </c>
      <c r="G13" s="234" t="s">
        <v>276</v>
      </c>
      <c r="H13" s="234" t="s">
        <v>277</v>
      </c>
    </row>
    <row r="14" spans="2:8" s="235" customFormat="1" ht="15" customHeight="1">
      <c r="B14" s="236" t="s">
        <v>28</v>
      </c>
      <c r="C14" s="237" t="s">
        <v>300</v>
      </c>
      <c r="D14" s="455"/>
      <c r="E14" s="455"/>
      <c r="F14" s="455"/>
      <c r="G14" s="455"/>
      <c r="H14" s="392"/>
    </row>
    <row r="15" spans="2:8" s="238" customFormat="1" ht="12.75">
      <c r="B15" s="237"/>
      <c r="C15" s="455" t="s">
        <v>900</v>
      </c>
      <c r="D15" s="456">
        <v>1</v>
      </c>
      <c r="E15" s="455"/>
      <c r="F15" s="455"/>
      <c r="G15" s="457">
        <f>SUM(D15:F15)</f>
        <v>1</v>
      </c>
      <c r="H15" s="237"/>
    </row>
    <row r="16" spans="2:8" s="238" customFormat="1" ht="12.75">
      <c r="B16" s="237"/>
      <c r="C16" s="455" t="s">
        <v>915</v>
      </c>
      <c r="D16" s="456">
        <v>1</v>
      </c>
      <c r="E16" s="455"/>
      <c r="F16" s="455"/>
      <c r="G16" s="457">
        <v>1</v>
      </c>
      <c r="H16" s="237" t="s">
        <v>916</v>
      </c>
    </row>
    <row r="17" spans="1:8" ht="14.25">
      <c r="A17" s="228"/>
      <c r="B17" s="237"/>
      <c r="C17" s="455" t="s">
        <v>901</v>
      </c>
      <c r="D17" s="456"/>
      <c r="E17" s="457">
        <v>14</v>
      </c>
      <c r="F17" s="455"/>
      <c r="G17" s="457">
        <f aca="true" t="shared" si="0" ref="G17:G26">SUM(D17:F17)</f>
        <v>14</v>
      </c>
      <c r="H17" s="145"/>
    </row>
    <row r="18" spans="2:8" ht="12.75">
      <c r="B18" s="145"/>
      <c r="C18" s="455" t="s">
        <v>902</v>
      </c>
      <c r="D18" s="456">
        <v>1</v>
      </c>
      <c r="E18" s="458"/>
      <c r="F18" s="143"/>
      <c r="G18" s="457">
        <f t="shared" si="0"/>
        <v>1</v>
      </c>
      <c r="H18" s="145"/>
    </row>
    <row r="19" spans="2:8" s="140" customFormat="1" ht="12.75">
      <c r="B19" s="145"/>
      <c r="C19" s="455" t="s">
        <v>903</v>
      </c>
      <c r="D19" s="456"/>
      <c r="E19" s="458">
        <v>1</v>
      </c>
      <c r="F19" s="143"/>
      <c r="G19" s="457">
        <f t="shared" si="0"/>
        <v>1</v>
      </c>
      <c r="H19" s="143"/>
    </row>
    <row r="20" spans="2:8" s="140" customFormat="1" ht="12.75">
      <c r="B20" s="145"/>
      <c r="C20" s="455" t="s">
        <v>904</v>
      </c>
      <c r="D20" s="456"/>
      <c r="E20" s="458"/>
      <c r="F20" s="458">
        <v>163</v>
      </c>
      <c r="G20" s="457">
        <f t="shared" si="0"/>
        <v>163</v>
      </c>
      <c r="H20" s="143"/>
    </row>
    <row r="21" spans="2:8" s="140" customFormat="1" ht="12.75">
      <c r="B21" s="145"/>
      <c r="C21" s="455" t="s">
        <v>914</v>
      </c>
      <c r="D21" s="456">
        <v>2</v>
      </c>
      <c r="E21" s="458"/>
      <c r="F21" s="458"/>
      <c r="G21" s="457">
        <v>2</v>
      </c>
      <c r="H21" s="143"/>
    </row>
    <row r="22" spans="2:8" s="140" customFormat="1" ht="12.75">
      <c r="B22" s="145"/>
      <c r="C22" s="455" t="s">
        <v>905</v>
      </c>
      <c r="D22" s="456"/>
      <c r="E22" s="458">
        <v>14</v>
      </c>
      <c r="F22" s="458"/>
      <c r="G22" s="457">
        <f t="shared" si="0"/>
        <v>14</v>
      </c>
      <c r="H22" s="143"/>
    </row>
    <row r="23" spans="2:8" s="140" customFormat="1" ht="21.75" customHeight="1">
      <c r="B23" s="227"/>
      <c r="C23" s="459" t="s">
        <v>906</v>
      </c>
      <c r="D23" s="146">
        <v>2</v>
      </c>
      <c r="E23" s="458"/>
      <c r="F23" s="458"/>
      <c r="G23" s="457">
        <v>2</v>
      </c>
      <c r="H23" s="392"/>
    </row>
    <row r="24" spans="1:8" s="140" customFormat="1" ht="12.75">
      <c r="A24" s="230" t="s">
        <v>290</v>
      </c>
      <c r="B24" s="145"/>
      <c r="C24" s="459" t="s">
        <v>907</v>
      </c>
      <c r="D24" s="146">
        <v>6</v>
      </c>
      <c r="E24" s="458">
        <v>28</v>
      </c>
      <c r="F24" s="458">
        <v>163</v>
      </c>
      <c r="G24" s="457">
        <f t="shared" si="0"/>
        <v>197</v>
      </c>
      <c r="H24" s="143"/>
    </row>
    <row r="25" spans="2:8" ht="12.75">
      <c r="B25" s="145"/>
      <c r="C25" s="140" t="s">
        <v>908</v>
      </c>
      <c r="D25" s="146">
        <v>1</v>
      </c>
      <c r="E25" s="143">
        <v>14</v>
      </c>
      <c r="F25" s="143"/>
      <c r="G25" s="457">
        <f t="shared" si="0"/>
        <v>15</v>
      </c>
      <c r="H25" s="145"/>
    </row>
    <row r="26" spans="2:8" ht="12.75">
      <c r="B26" s="145"/>
      <c r="C26" s="459" t="s">
        <v>909</v>
      </c>
      <c r="D26" s="146">
        <v>1</v>
      </c>
      <c r="E26" s="143">
        <v>10</v>
      </c>
      <c r="F26" s="143"/>
      <c r="G26" s="457">
        <f t="shared" si="0"/>
        <v>11</v>
      </c>
      <c r="H26" s="145"/>
    </row>
    <row r="27" spans="2:8" ht="12.75">
      <c r="B27" s="145"/>
      <c r="C27" s="239" t="s">
        <v>31</v>
      </c>
      <c r="D27" s="227">
        <f>SUM(D15:D26)</f>
        <v>15</v>
      </c>
      <c r="E27" s="227">
        <f>SUM(E15:E26)</f>
        <v>81</v>
      </c>
      <c r="F27" s="227">
        <f>SUM(F15:F26)</f>
        <v>326</v>
      </c>
      <c r="G27" s="227">
        <f>SUM(G15:G26)</f>
        <v>422</v>
      </c>
      <c r="H27" s="145"/>
    </row>
    <row r="28" spans="2:8" ht="12.75">
      <c r="B28" s="236" t="s">
        <v>32</v>
      </c>
      <c r="C28" s="237" t="s">
        <v>910</v>
      </c>
      <c r="D28" s="229"/>
      <c r="E28" s="229"/>
      <c r="F28" s="229"/>
      <c r="G28" s="229"/>
      <c r="H28" s="145"/>
    </row>
    <row r="29" spans="2:8" ht="12.75">
      <c r="B29" s="229"/>
      <c r="C29" s="455" t="s">
        <v>911</v>
      </c>
      <c r="D29" s="460">
        <v>1</v>
      </c>
      <c r="E29" s="460"/>
      <c r="F29" s="460"/>
      <c r="G29" s="460">
        <f>SUM(D29:F29)</f>
        <v>1</v>
      </c>
      <c r="H29" s="145"/>
    </row>
    <row r="30" spans="2:8" ht="12.75" customHeight="1">
      <c r="B30" s="145"/>
      <c r="C30" s="459" t="s">
        <v>908</v>
      </c>
      <c r="D30" s="146"/>
      <c r="E30" s="143">
        <v>4</v>
      </c>
      <c r="F30" s="143"/>
      <c r="G30" s="460">
        <f>SUM(D30:F30)</f>
        <v>4</v>
      </c>
      <c r="H30" s="145"/>
    </row>
    <row r="31" spans="2:8" ht="12.75" customHeight="1">
      <c r="B31" s="145"/>
      <c r="C31" s="459" t="s">
        <v>912</v>
      </c>
      <c r="D31" s="143">
        <v>2</v>
      </c>
      <c r="E31" s="143"/>
      <c r="F31" s="143">
        <v>163</v>
      </c>
      <c r="G31" s="460">
        <f>SUM(D31:F31)</f>
        <v>165</v>
      </c>
      <c r="H31" s="145"/>
    </row>
    <row r="32" spans="2:8" ht="12.75" customHeight="1">
      <c r="B32" s="145"/>
      <c r="C32" s="215" t="s">
        <v>31</v>
      </c>
      <c r="D32" s="145">
        <f>SUM(D29:D31)</f>
        <v>3</v>
      </c>
      <c r="E32" s="145">
        <f>SUM(E29:E31)</f>
        <v>4</v>
      </c>
      <c r="F32" s="145">
        <f>SUM(F29:F31)</f>
        <v>163</v>
      </c>
      <c r="G32" s="145">
        <f>SUM(G29:G31)</f>
        <v>170</v>
      </c>
      <c r="H32" s="145"/>
    </row>
    <row r="33" spans="2:8" ht="12.75">
      <c r="B33" s="145"/>
      <c r="C33" s="239" t="s">
        <v>35</v>
      </c>
      <c r="D33" s="145">
        <f>D32+D27</f>
        <v>18</v>
      </c>
      <c r="E33" s="145">
        <f>E32+E27</f>
        <v>85</v>
      </c>
      <c r="F33" s="145">
        <f>F32+F27</f>
        <v>489</v>
      </c>
      <c r="G33" s="145">
        <f>G32+G27</f>
        <v>592</v>
      </c>
      <c r="H33" s="145"/>
    </row>
    <row r="34" spans="2:8" ht="12.75">
      <c r="B34" s="223"/>
      <c r="C34" s="555"/>
      <c r="D34" s="223"/>
      <c r="E34" s="223"/>
      <c r="F34" s="223"/>
      <c r="G34" s="223"/>
      <c r="H34" s="223"/>
    </row>
    <row r="35" spans="2:8" ht="12.75">
      <c r="B35" s="223"/>
      <c r="C35" s="555"/>
      <c r="D35" s="223"/>
      <c r="E35" s="223"/>
      <c r="F35" s="223"/>
      <c r="G35" s="223"/>
      <c r="H35" s="223"/>
    </row>
    <row r="36" spans="6:7" ht="12.75">
      <c r="F36" s="665" t="s">
        <v>973</v>
      </c>
      <c r="G36" s="665"/>
    </row>
    <row r="37" spans="4:8" ht="12.75" customHeight="1">
      <c r="D37" s="664" t="s">
        <v>13</v>
      </c>
      <c r="E37" s="664"/>
      <c r="F37" s="664"/>
      <c r="G37" s="664"/>
      <c r="H37" s="664"/>
    </row>
    <row r="38" spans="4:8" ht="12.75" customHeight="1">
      <c r="D38" s="664" t="s">
        <v>913</v>
      </c>
      <c r="E38" s="664"/>
      <c r="F38" s="664"/>
      <c r="G38" s="664"/>
      <c r="H38" s="664"/>
    </row>
    <row r="39" ht="12.75">
      <c r="B39" s="215" t="s">
        <v>946</v>
      </c>
    </row>
  </sheetData>
  <sheetProtection/>
  <mergeCells count="11">
    <mergeCell ref="D37:H37"/>
    <mergeCell ref="D38:H38"/>
    <mergeCell ref="H11:H12"/>
    <mergeCell ref="A2:H2"/>
    <mergeCell ref="A3:H3"/>
    <mergeCell ref="A5:H5"/>
    <mergeCell ref="A7:B7"/>
    <mergeCell ref="B11:B12"/>
    <mergeCell ref="F36:G36"/>
    <mergeCell ref="C11:C12"/>
    <mergeCell ref="D11:G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M32"/>
  <sheetViews>
    <sheetView view="pageBreakPreview" zoomScaleSheetLayoutView="100" zoomScalePageLayoutView="0" workbookViewId="0" topLeftCell="A4">
      <selection activeCell="K24" sqref="K24"/>
    </sheetView>
  </sheetViews>
  <sheetFormatPr defaultColWidth="9.140625" defaultRowHeight="12.75"/>
  <cols>
    <col min="1" max="1" width="8.28125" style="0" customWidth="1"/>
    <col min="2" max="2" width="23.28125" style="0" customWidth="1"/>
    <col min="3" max="3" width="17.28125" style="0" customWidth="1"/>
    <col min="4" max="4" width="21.00390625" style="0" customWidth="1"/>
    <col min="5" max="5" width="21.140625" style="0" customWidth="1"/>
    <col min="6" max="6" width="20.7109375" style="0" customWidth="1"/>
    <col min="7" max="7" width="23.57421875" style="0" customWidth="1"/>
  </cols>
  <sheetData>
    <row r="1" spans="1:7" ht="18">
      <c r="A1" s="666" t="s">
        <v>0</v>
      </c>
      <c r="B1" s="666"/>
      <c r="C1" s="666"/>
      <c r="D1" s="666"/>
      <c r="E1" s="666"/>
      <c r="F1" s="666"/>
      <c r="G1" s="206" t="s">
        <v>706</v>
      </c>
    </row>
    <row r="2" spans="1:7" ht="21">
      <c r="A2" s="667" t="s">
        <v>653</v>
      </c>
      <c r="B2" s="667"/>
      <c r="C2" s="667"/>
      <c r="D2" s="667"/>
      <c r="E2" s="667"/>
      <c r="F2" s="667"/>
      <c r="G2" s="667"/>
    </row>
    <row r="3" spans="1:2" ht="15">
      <c r="A3" s="208"/>
      <c r="B3" s="208"/>
    </row>
    <row r="4" spans="1:7" ht="18" customHeight="1">
      <c r="A4" s="668" t="s">
        <v>707</v>
      </c>
      <c r="B4" s="668"/>
      <c r="C4" s="668"/>
      <c r="D4" s="668"/>
      <c r="E4" s="668"/>
      <c r="F4" s="668"/>
      <c r="G4" s="668"/>
    </row>
    <row r="5" spans="1:2" ht="15">
      <c r="A5" s="209" t="s">
        <v>264</v>
      </c>
      <c r="B5" s="209" t="s">
        <v>944</v>
      </c>
    </row>
    <row r="6" spans="1:7" ht="15">
      <c r="A6" s="209"/>
      <c r="B6" s="209"/>
      <c r="F6" s="669" t="s">
        <v>821</v>
      </c>
      <c r="G6" s="669"/>
    </row>
    <row r="7" spans="1:7" ht="59.25" customHeight="1">
      <c r="A7" s="210" t="s">
        <v>2</v>
      </c>
      <c r="B7" s="313" t="s">
        <v>3</v>
      </c>
      <c r="C7" s="314" t="s">
        <v>708</v>
      </c>
      <c r="D7" s="314" t="s">
        <v>709</v>
      </c>
      <c r="E7" s="314" t="s">
        <v>710</v>
      </c>
      <c r="F7" s="314" t="s">
        <v>711</v>
      </c>
      <c r="G7" s="314" t="s">
        <v>712</v>
      </c>
    </row>
    <row r="8" spans="1:7" s="206" customFormat="1" ht="15">
      <c r="A8" s="212" t="s">
        <v>271</v>
      </c>
      <c r="B8" s="212" t="s">
        <v>272</v>
      </c>
      <c r="C8" s="212" t="s">
        <v>273</v>
      </c>
      <c r="D8" s="212" t="s">
        <v>274</v>
      </c>
      <c r="E8" s="212" t="s">
        <v>275</v>
      </c>
      <c r="F8" s="212" t="s">
        <v>276</v>
      </c>
      <c r="G8" s="212" t="s">
        <v>277</v>
      </c>
    </row>
    <row r="9" spans="1:7" ht="16.5">
      <c r="A9" s="429">
        <v>1</v>
      </c>
      <c r="B9" s="445" t="s">
        <v>862</v>
      </c>
      <c r="C9" s="449">
        <v>925</v>
      </c>
      <c r="D9" s="449">
        <v>925</v>
      </c>
      <c r="E9" s="213">
        <v>416</v>
      </c>
      <c r="F9" s="213">
        <v>32</v>
      </c>
      <c r="G9" s="213">
        <v>150</v>
      </c>
    </row>
    <row r="10" spans="1:7" ht="16.5">
      <c r="A10" s="429">
        <v>2</v>
      </c>
      <c r="B10" s="445" t="s">
        <v>863</v>
      </c>
      <c r="C10" s="449">
        <v>883</v>
      </c>
      <c r="D10" s="449">
        <v>883</v>
      </c>
      <c r="E10" s="213">
        <v>371</v>
      </c>
      <c r="F10" s="213">
        <v>15</v>
      </c>
      <c r="G10" s="213">
        <v>150</v>
      </c>
    </row>
    <row r="11" spans="1:7" ht="16.5">
      <c r="A11" s="429">
        <v>3</v>
      </c>
      <c r="B11" s="445" t="s">
        <v>864</v>
      </c>
      <c r="C11" s="449">
        <v>691</v>
      </c>
      <c r="D11" s="449">
        <v>691</v>
      </c>
      <c r="E11" s="213">
        <v>412</v>
      </c>
      <c r="F11" s="213">
        <v>21</v>
      </c>
      <c r="G11" s="213">
        <v>150</v>
      </c>
    </row>
    <row r="12" spans="1:7" ht="16.5">
      <c r="A12" s="429">
        <v>4</v>
      </c>
      <c r="B12" s="445" t="s">
        <v>865</v>
      </c>
      <c r="C12" s="449">
        <v>741</v>
      </c>
      <c r="D12" s="449">
        <v>741</v>
      </c>
      <c r="E12" s="213">
        <v>230</v>
      </c>
      <c r="F12" s="213">
        <v>13</v>
      </c>
      <c r="G12" s="213">
        <v>150</v>
      </c>
    </row>
    <row r="13" spans="1:7" ht="16.5">
      <c r="A13" s="429">
        <v>5</v>
      </c>
      <c r="B13" s="445" t="s">
        <v>866</v>
      </c>
      <c r="C13" s="449">
        <v>881</v>
      </c>
      <c r="D13" s="449">
        <v>881</v>
      </c>
      <c r="E13" s="213">
        <v>482</v>
      </c>
      <c r="F13" s="213">
        <v>67</v>
      </c>
      <c r="G13" s="213">
        <v>150</v>
      </c>
    </row>
    <row r="14" spans="1:7" ht="16.5">
      <c r="A14" s="429">
        <v>6</v>
      </c>
      <c r="B14" s="445" t="s">
        <v>867</v>
      </c>
      <c r="C14" s="449">
        <v>535</v>
      </c>
      <c r="D14" s="449">
        <v>535</v>
      </c>
      <c r="E14" s="213">
        <v>173</v>
      </c>
      <c r="F14" s="213">
        <v>12</v>
      </c>
      <c r="G14" s="213">
        <v>150</v>
      </c>
    </row>
    <row r="15" spans="1:7" ht="16.5">
      <c r="A15" s="429">
        <v>7</v>
      </c>
      <c r="B15" s="445" t="s">
        <v>868</v>
      </c>
      <c r="C15" s="449">
        <v>947</v>
      </c>
      <c r="D15" s="449">
        <v>947</v>
      </c>
      <c r="E15" s="213">
        <v>537</v>
      </c>
      <c r="F15" s="213">
        <v>47</v>
      </c>
      <c r="G15" s="213">
        <v>150</v>
      </c>
    </row>
    <row r="16" spans="1:7" ht="16.5">
      <c r="A16" s="429">
        <v>8</v>
      </c>
      <c r="B16" s="445" t="s">
        <v>869</v>
      </c>
      <c r="C16" s="449">
        <v>953</v>
      </c>
      <c r="D16" s="449">
        <v>953</v>
      </c>
      <c r="E16" s="213">
        <v>686</v>
      </c>
      <c r="F16" s="213">
        <v>38</v>
      </c>
      <c r="G16" s="213">
        <v>150</v>
      </c>
    </row>
    <row r="17" spans="1:7" ht="16.5">
      <c r="A17" s="429">
        <v>9</v>
      </c>
      <c r="B17" s="445" t="s">
        <v>870</v>
      </c>
      <c r="C17" s="449">
        <v>943</v>
      </c>
      <c r="D17" s="449">
        <v>943</v>
      </c>
      <c r="E17" s="213">
        <v>621</v>
      </c>
      <c r="F17" s="213">
        <v>53</v>
      </c>
      <c r="G17" s="213">
        <v>150</v>
      </c>
    </row>
    <row r="18" spans="1:7" ht="16.5">
      <c r="A18" s="429">
        <v>10</v>
      </c>
      <c r="B18" s="445" t="s">
        <v>871</v>
      </c>
      <c r="C18" s="449">
        <v>1420</v>
      </c>
      <c r="D18" s="449">
        <v>1420</v>
      </c>
      <c r="E18" s="213">
        <v>819</v>
      </c>
      <c r="F18" s="213">
        <v>112</v>
      </c>
      <c r="G18" s="213">
        <v>150</v>
      </c>
    </row>
    <row r="19" spans="1:7" ht="16.5">
      <c r="A19" s="429">
        <v>11</v>
      </c>
      <c r="B19" s="445" t="s">
        <v>872</v>
      </c>
      <c r="C19" s="449">
        <v>1232</v>
      </c>
      <c r="D19" s="449">
        <v>1232</v>
      </c>
      <c r="E19" s="213">
        <v>624</v>
      </c>
      <c r="F19" s="213">
        <v>17</v>
      </c>
      <c r="G19" s="213">
        <v>150</v>
      </c>
    </row>
    <row r="20" spans="1:7" ht="16.5">
      <c r="A20" s="429">
        <v>12</v>
      </c>
      <c r="B20" s="445" t="s">
        <v>873</v>
      </c>
      <c r="C20" s="449">
        <v>321</v>
      </c>
      <c r="D20" s="449">
        <v>321</v>
      </c>
      <c r="E20" s="213">
        <v>185</v>
      </c>
      <c r="F20" s="213">
        <v>7</v>
      </c>
      <c r="G20" s="213">
        <v>150</v>
      </c>
    </row>
    <row r="21" spans="1:7" ht="16.5">
      <c r="A21" s="429">
        <v>13</v>
      </c>
      <c r="B21" s="445" t="s">
        <v>874</v>
      </c>
      <c r="C21" s="449">
        <v>1277</v>
      </c>
      <c r="D21" s="449">
        <v>1277</v>
      </c>
      <c r="E21" s="213">
        <v>468</v>
      </c>
      <c r="F21" s="213">
        <v>41</v>
      </c>
      <c r="G21" s="213">
        <v>150</v>
      </c>
    </row>
    <row r="22" spans="1:7" ht="16.5">
      <c r="A22" s="429">
        <v>14</v>
      </c>
      <c r="B22" s="445" t="s">
        <v>875</v>
      </c>
      <c r="C22" s="449">
        <v>578</v>
      </c>
      <c r="D22" s="449">
        <v>578</v>
      </c>
      <c r="E22" s="213">
        <v>173</v>
      </c>
      <c r="F22" s="213">
        <v>11</v>
      </c>
      <c r="G22" s="213">
        <v>150</v>
      </c>
    </row>
    <row r="23" spans="1:7" ht="14.25">
      <c r="A23" s="9"/>
      <c r="B23" s="9"/>
      <c r="C23" s="50">
        <v>12327</v>
      </c>
      <c r="D23" s="50">
        <v>12327</v>
      </c>
      <c r="E23" s="213">
        <f>SUM(E9:E22)</f>
        <v>6197</v>
      </c>
      <c r="F23" s="213">
        <f>SUM(F9:F22)</f>
        <v>486</v>
      </c>
      <c r="G23" s="213">
        <f>SUM(G9:G22)</f>
        <v>2100</v>
      </c>
    </row>
    <row r="25" ht="12.75">
      <c r="A25" s="214"/>
    </row>
    <row r="28" spans="1:9" ht="15" customHeight="1">
      <c r="A28" s="315"/>
      <c r="B28" s="315"/>
      <c r="C28" s="315"/>
      <c r="D28" s="315"/>
      <c r="E28" s="315"/>
      <c r="F28" s="686" t="s">
        <v>973</v>
      </c>
      <c r="G28" s="686"/>
      <c r="H28" s="316"/>
      <c r="I28" s="316"/>
    </row>
    <row r="29" spans="1:9" ht="15" customHeight="1">
      <c r="A29" s="315"/>
      <c r="B29" s="315"/>
      <c r="C29" s="315"/>
      <c r="D29" s="315"/>
      <c r="E29" s="315"/>
      <c r="F29" s="686" t="s">
        <v>13</v>
      </c>
      <c r="G29" s="686"/>
      <c r="H29" s="316"/>
      <c r="I29" s="316"/>
    </row>
    <row r="30" spans="1:9" ht="15" customHeight="1">
      <c r="A30" s="315"/>
      <c r="B30" s="315"/>
      <c r="C30" s="315"/>
      <c r="D30" s="315"/>
      <c r="E30" s="315"/>
      <c r="F30" s="783" t="s">
        <v>957</v>
      </c>
      <c r="G30" s="783"/>
      <c r="H30" s="783"/>
      <c r="I30" s="783"/>
    </row>
    <row r="31" spans="1:9" ht="12.75">
      <c r="A31" s="315" t="s">
        <v>947</v>
      </c>
      <c r="C31" s="315"/>
      <c r="D31" s="315"/>
      <c r="E31" s="315"/>
      <c r="F31" s="782" t="s">
        <v>83</v>
      </c>
      <c r="G31" s="782"/>
      <c r="H31" s="315"/>
      <c r="I31" s="315"/>
    </row>
    <row r="32" spans="1:13" ht="12.75">
      <c r="A32" s="315"/>
      <c r="B32" s="315"/>
      <c r="C32" s="315"/>
      <c r="D32" s="315"/>
      <c r="E32" s="315"/>
      <c r="F32" s="315"/>
      <c r="G32" s="315"/>
      <c r="H32" s="315"/>
      <c r="I32" s="315"/>
      <c r="J32" s="315"/>
      <c r="K32" s="315"/>
      <c r="L32" s="315"/>
      <c r="M32" s="315"/>
    </row>
  </sheetData>
  <sheetProtection/>
  <mergeCells count="8">
    <mergeCell ref="F31:G31"/>
    <mergeCell ref="A1:F1"/>
    <mergeCell ref="A2:G2"/>
    <mergeCell ref="A4:G4"/>
    <mergeCell ref="F6:G6"/>
    <mergeCell ref="F28:G28"/>
    <mergeCell ref="F29:G29"/>
    <mergeCell ref="F30:I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8" r:id="rId1"/>
</worksheet>
</file>

<file path=xl/worksheets/sheet34.xml><?xml version="1.0" encoding="utf-8"?>
<worksheet xmlns="http://schemas.openxmlformats.org/spreadsheetml/2006/main" xmlns:r="http://schemas.openxmlformats.org/officeDocument/2006/relationships">
  <sheetPr>
    <pageSetUpPr fitToPage="1"/>
  </sheetPr>
  <dimension ref="A1:O33"/>
  <sheetViews>
    <sheetView view="pageBreakPreview" zoomScaleSheetLayoutView="100" zoomScalePageLayoutView="0" workbookViewId="0" topLeftCell="A4">
      <selection activeCell="C16" sqref="C16"/>
    </sheetView>
  </sheetViews>
  <sheetFormatPr defaultColWidth="9.140625" defaultRowHeight="12.75"/>
  <cols>
    <col min="1" max="1" width="8.28125" style="0" customWidth="1"/>
    <col min="2" max="2" width="22.00390625" style="0" customWidth="1"/>
    <col min="3" max="3" width="8.7109375" style="0" customWidth="1"/>
    <col min="4" max="4" width="12.7109375" style="0" customWidth="1"/>
    <col min="5" max="5" width="10.57421875" style="0" customWidth="1"/>
    <col min="6" max="6" width="12.421875" style="0" customWidth="1"/>
    <col min="7" max="7" width="7.57421875" style="0" customWidth="1"/>
    <col min="8" max="8" width="7.8515625" style="0" customWidth="1"/>
    <col min="9" max="9" width="10.8515625" style="0" customWidth="1"/>
    <col min="10" max="10" width="11.28125" style="0" customWidth="1"/>
    <col min="12" max="12" width="10.421875" style="0" customWidth="1"/>
  </cols>
  <sheetData>
    <row r="1" spans="1:15" ht="18">
      <c r="A1" s="666" t="s">
        <v>0</v>
      </c>
      <c r="B1" s="666"/>
      <c r="C1" s="666"/>
      <c r="D1" s="666"/>
      <c r="E1" s="666"/>
      <c r="F1" s="666"/>
      <c r="G1" s="666"/>
      <c r="H1" s="666"/>
      <c r="I1" s="666"/>
      <c r="J1" s="666"/>
      <c r="K1" s="666"/>
      <c r="L1" s="666"/>
      <c r="M1" s="666"/>
      <c r="N1" s="785" t="s">
        <v>843</v>
      </c>
      <c r="O1" s="785"/>
    </row>
    <row r="2" spans="1:14" ht="21">
      <c r="A2" s="667" t="s">
        <v>653</v>
      </c>
      <c r="B2" s="667"/>
      <c r="C2" s="667"/>
      <c r="D2" s="667"/>
      <c r="E2" s="667"/>
      <c r="F2" s="667"/>
      <c r="G2" s="667"/>
      <c r="H2" s="667"/>
      <c r="I2" s="667"/>
      <c r="J2" s="667"/>
      <c r="K2" s="667"/>
      <c r="L2" s="667"/>
      <c r="M2" s="667"/>
      <c r="N2" s="667"/>
    </row>
    <row r="3" spans="1:2" ht="15">
      <c r="A3" s="208"/>
      <c r="B3" s="208"/>
    </row>
    <row r="4" spans="1:14" ht="18" customHeight="1">
      <c r="A4" s="668" t="s">
        <v>861</v>
      </c>
      <c r="B4" s="668"/>
      <c r="C4" s="668"/>
      <c r="D4" s="668"/>
      <c r="E4" s="668"/>
      <c r="F4" s="668"/>
      <c r="G4" s="668"/>
      <c r="H4" s="668"/>
      <c r="I4" s="668"/>
      <c r="J4" s="668"/>
      <c r="K4" s="668"/>
      <c r="L4" s="668"/>
      <c r="M4" s="668"/>
      <c r="N4" s="668"/>
    </row>
    <row r="5" spans="1:2" ht="15">
      <c r="A5" s="209" t="s">
        <v>930</v>
      </c>
      <c r="B5" s="209"/>
    </row>
    <row r="6" spans="1:15" ht="15">
      <c r="A6" s="209"/>
      <c r="B6" s="209"/>
      <c r="M6" s="702" t="s">
        <v>821</v>
      </c>
      <c r="N6" s="702"/>
      <c r="O6" s="702"/>
    </row>
    <row r="7" spans="1:15" ht="59.25" customHeight="1">
      <c r="A7" s="768" t="s">
        <v>2</v>
      </c>
      <c r="B7" s="768" t="s">
        <v>3</v>
      </c>
      <c r="C7" s="788" t="s">
        <v>844</v>
      </c>
      <c r="D7" s="784" t="s">
        <v>845</v>
      </c>
      <c r="E7" s="784" t="s">
        <v>846</v>
      </c>
      <c r="F7" s="784" t="s">
        <v>847</v>
      </c>
      <c r="G7" s="784" t="s">
        <v>848</v>
      </c>
      <c r="H7" s="784"/>
      <c r="I7" s="784"/>
      <c r="J7" s="784"/>
      <c r="K7" s="784"/>
      <c r="L7" s="784" t="s">
        <v>849</v>
      </c>
      <c r="M7" s="784" t="s">
        <v>850</v>
      </c>
      <c r="N7" s="784"/>
      <c r="O7" s="784"/>
    </row>
    <row r="8" spans="1:15" s="206" customFormat="1" ht="15.75" customHeight="1">
      <c r="A8" s="768"/>
      <c r="B8" s="768"/>
      <c r="C8" s="789"/>
      <c r="D8" s="784"/>
      <c r="E8" s="784"/>
      <c r="F8" s="784"/>
      <c r="G8" s="784" t="s">
        <v>851</v>
      </c>
      <c r="H8" s="784"/>
      <c r="I8" s="784" t="s">
        <v>852</v>
      </c>
      <c r="J8" s="784" t="s">
        <v>853</v>
      </c>
      <c r="K8" s="784" t="s">
        <v>854</v>
      </c>
      <c r="L8" s="784"/>
      <c r="M8" s="784" t="s">
        <v>92</v>
      </c>
      <c r="N8" s="784" t="s">
        <v>855</v>
      </c>
      <c r="O8" s="784" t="s">
        <v>856</v>
      </c>
    </row>
    <row r="9" spans="1:15" ht="12.75" customHeight="1">
      <c r="A9" s="768"/>
      <c r="B9" s="768"/>
      <c r="C9" s="790"/>
      <c r="D9" s="784"/>
      <c r="E9" s="784"/>
      <c r="F9" s="784"/>
      <c r="G9" s="329" t="s">
        <v>857</v>
      </c>
      <c r="H9" s="329" t="s">
        <v>858</v>
      </c>
      <c r="I9" s="784"/>
      <c r="J9" s="784"/>
      <c r="K9" s="784"/>
      <c r="L9" s="784"/>
      <c r="M9" s="784"/>
      <c r="N9" s="784"/>
      <c r="O9" s="784"/>
    </row>
    <row r="10" spans="1:15" ht="12.75" customHeight="1">
      <c r="A10" s="429">
        <v>1</v>
      </c>
      <c r="B10" s="445" t="s">
        <v>862</v>
      </c>
      <c r="C10" s="449">
        <v>925</v>
      </c>
      <c r="D10" s="449">
        <v>925</v>
      </c>
      <c r="E10" s="449">
        <v>925</v>
      </c>
      <c r="F10" s="461">
        <v>28</v>
      </c>
      <c r="G10" s="461">
        <v>5</v>
      </c>
      <c r="H10" s="461">
        <v>8</v>
      </c>
      <c r="I10" s="461">
        <v>12</v>
      </c>
      <c r="J10" s="461">
        <v>0</v>
      </c>
      <c r="K10" s="461">
        <v>3</v>
      </c>
      <c r="L10" s="461">
        <v>0</v>
      </c>
      <c r="M10" s="461">
        <v>0</v>
      </c>
      <c r="N10" s="461">
        <v>0</v>
      </c>
      <c r="O10" s="461">
        <v>28</v>
      </c>
    </row>
    <row r="11" spans="1:15" ht="12.75" customHeight="1">
      <c r="A11" s="429">
        <v>2</v>
      </c>
      <c r="B11" s="445" t="s">
        <v>863</v>
      </c>
      <c r="C11" s="449">
        <v>883</v>
      </c>
      <c r="D11" s="449">
        <v>883</v>
      </c>
      <c r="E11" s="449">
        <v>883</v>
      </c>
      <c r="F11" s="461">
        <v>182</v>
      </c>
      <c r="G11" s="461">
        <v>40</v>
      </c>
      <c r="H11" s="461">
        <v>74</v>
      </c>
      <c r="I11" s="461">
        <v>50</v>
      </c>
      <c r="J11" s="461">
        <v>0</v>
      </c>
      <c r="K11" s="461">
        <v>18</v>
      </c>
      <c r="L11" s="461">
        <v>0</v>
      </c>
      <c r="M11" s="461">
        <v>23</v>
      </c>
      <c r="N11" s="461">
        <v>1</v>
      </c>
      <c r="O11" s="461">
        <v>158</v>
      </c>
    </row>
    <row r="12" spans="1:15" ht="12.75" customHeight="1">
      <c r="A12" s="429">
        <v>3</v>
      </c>
      <c r="B12" s="445" t="s">
        <v>864</v>
      </c>
      <c r="C12" s="449">
        <v>691</v>
      </c>
      <c r="D12" s="449">
        <v>691</v>
      </c>
      <c r="E12" s="449">
        <v>691</v>
      </c>
      <c r="F12" s="461">
        <v>174</v>
      </c>
      <c r="G12" s="461">
        <v>72</v>
      </c>
      <c r="H12" s="461">
        <v>4</v>
      </c>
      <c r="I12" s="461">
        <v>64</v>
      </c>
      <c r="J12" s="461">
        <v>10</v>
      </c>
      <c r="K12" s="461">
        <v>10</v>
      </c>
      <c r="L12" s="461">
        <v>14</v>
      </c>
      <c r="M12" s="461">
        <v>20</v>
      </c>
      <c r="N12" s="461">
        <v>2</v>
      </c>
      <c r="O12" s="461">
        <v>152</v>
      </c>
    </row>
    <row r="13" spans="1:15" ht="12.75" customHeight="1">
      <c r="A13" s="429">
        <v>4</v>
      </c>
      <c r="B13" s="445" t="s">
        <v>865</v>
      </c>
      <c r="C13" s="449">
        <v>741</v>
      </c>
      <c r="D13" s="449">
        <v>741</v>
      </c>
      <c r="E13" s="449">
        <v>741</v>
      </c>
      <c r="F13" s="461">
        <v>55</v>
      </c>
      <c r="G13" s="461">
        <v>0</v>
      </c>
      <c r="H13" s="461">
        <v>0</v>
      </c>
      <c r="I13" s="461">
        <v>40</v>
      </c>
      <c r="J13" s="461">
        <v>1</v>
      </c>
      <c r="K13" s="461">
        <v>14</v>
      </c>
      <c r="L13" s="461">
        <v>0</v>
      </c>
      <c r="M13" s="461">
        <v>0</v>
      </c>
      <c r="N13" s="461">
        <v>0</v>
      </c>
      <c r="O13" s="461">
        <v>55</v>
      </c>
    </row>
    <row r="14" spans="1:15" ht="12.75" customHeight="1">
      <c r="A14" s="429">
        <v>5</v>
      </c>
      <c r="B14" s="445" t="s">
        <v>866</v>
      </c>
      <c r="C14" s="449">
        <v>881</v>
      </c>
      <c r="D14" s="449">
        <v>881</v>
      </c>
      <c r="E14" s="449">
        <v>881</v>
      </c>
      <c r="F14" s="461">
        <v>97</v>
      </c>
      <c r="G14" s="461">
        <v>56</v>
      </c>
      <c r="H14" s="461">
        <v>21</v>
      </c>
      <c r="I14" s="461">
        <v>17</v>
      </c>
      <c r="J14" s="461">
        <v>0</v>
      </c>
      <c r="K14" s="461">
        <v>3</v>
      </c>
      <c r="L14" s="461">
        <v>0</v>
      </c>
      <c r="M14" s="461">
        <v>0</v>
      </c>
      <c r="N14" s="461">
        <v>0</v>
      </c>
      <c r="O14" s="461">
        <v>97</v>
      </c>
    </row>
    <row r="15" spans="1:15" ht="12.75" customHeight="1">
      <c r="A15" s="429">
        <v>6</v>
      </c>
      <c r="B15" s="445" t="s">
        <v>867</v>
      </c>
      <c r="C15" s="449">
        <v>535</v>
      </c>
      <c r="D15" s="449">
        <v>535</v>
      </c>
      <c r="E15" s="449">
        <v>535</v>
      </c>
      <c r="F15" s="461">
        <v>6</v>
      </c>
      <c r="G15" s="461">
        <v>3</v>
      </c>
      <c r="H15" s="461">
        <v>0</v>
      </c>
      <c r="I15" s="461">
        <v>0</v>
      </c>
      <c r="J15" s="461">
        <v>2</v>
      </c>
      <c r="K15" s="461">
        <v>1</v>
      </c>
      <c r="L15" s="461">
        <v>0</v>
      </c>
      <c r="M15" s="461">
        <v>0</v>
      </c>
      <c r="N15" s="461">
        <v>0</v>
      </c>
      <c r="O15" s="461">
        <v>6</v>
      </c>
    </row>
    <row r="16" spans="1:15" ht="12.75" customHeight="1">
      <c r="A16" s="429">
        <v>7</v>
      </c>
      <c r="B16" s="445" t="s">
        <v>868</v>
      </c>
      <c r="C16" s="449">
        <v>947</v>
      </c>
      <c r="D16" s="449">
        <v>947</v>
      </c>
      <c r="E16" s="449">
        <v>947</v>
      </c>
      <c r="F16" s="461">
        <v>277</v>
      </c>
      <c r="G16" s="461">
        <v>62</v>
      </c>
      <c r="H16" s="461">
        <v>14</v>
      </c>
      <c r="I16" s="461">
        <v>120</v>
      </c>
      <c r="J16" s="461">
        <v>21</v>
      </c>
      <c r="K16" s="461">
        <v>53</v>
      </c>
      <c r="L16" s="461">
        <v>7</v>
      </c>
      <c r="M16" s="461">
        <v>23</v>
      </c>
      <c r="N16" s="461">
        <v>8</v>
      </c>
      <c r="O16" s="461">
        <v>246</v>
      </c>
    </row>
    <row r="17" spans="1:15" ht="12.75" customHeight="1">
      <c r="A17" s="429">
        <v>8</v>
      </c>
      <c r="B17" s="445" t="s">
        <v>869</v>
      </c>
      <c r="C17" s="449">
        <v>953</v>
      </c>
      <c r="D17" s="449">
        <v>953</v>
      </c>
      <c r="E17" s="449">
        <v>953</v>
      </c>
      <c r="F17" s="461">
        <v>236</v>
      </c>
      <c r="G17" s="461">
        <v>197</v>
      </c>
      <c r="H17" s="461">
        <v>13</v>
      </c>
      <c r="I17" s="461">
        <v>26</v>
      </c>
      <c r="J17" s="461">
        <v>0</v>
      </c>
      <c r="K17" s="461">
        <v>0</v>
      </c>
      <c r="L17" s="461">
        <v>0</v>
      </c>
      <c r="M17" s="461">
        <v>0</v>
      </c>
      <c r="N17" s="461">
        <v>0</v>
      </c>
      <c r="O17" s="461">
        <v>236</v>
      </c>
    </row>
    <row r="18" spans="1:15" ht="16.5">
      <c r="A18" s="429">
        <v>9</v>
      </c>
      <c r="B18" s="445" t="s">
        <v>870</v>
      </c>
      <c r="C18" s="449">
        <v>943</v>
      </c>
      <c r="D18" s="449">
        <v>943</v>
      </c>
      <c r="E18" s="449">
        <v>943</v>
      </c>
      <c r="F18" s="462">
        <v>136</v>
      </c>
      <c r="G18" s="335">
        <v>40</v>
      </c>
      <c r="H18" s="335">
        <v>0</v>
      </c>
      <c r="I18" s="335">
        <v>20</v>
      </c>
      <c r="J18" s="335">
        <v>0</v>
      </c>
      <c r="K18" s="335">
        <v>73</v>
      </c>
      <c r="L18" s="335">
        <v>3</v>
      </c>
      <c r="M18" s="335">
        <v>3</v>
      </c>
      <c r="N18" s="335">
        <v>0</v>
      </c>
      <c r="O18" s="335">
        <v>133</v>
      </c>
    </row>
    <row r="19" spans="1:15" ht="16.5">
      <c r="A19" s="429">
        <v>10</v>
      </c>
      <c r="B19" s="445" t="s">
        <v>871</v>
      </c>
      <c r="C19" s="449">
        <v>1420</v>
      </c>
      <c r="D19" s="449">
        <v>1420</v>
      </c>
      <c r="E19" s="449">
        <v>1420</v>
      </c>
      <c r="F19" s="462">
        <v>42</v>
      </c>
      <c r="G19" s="335">
        <v>0</v>
      </c>
      <c r="H19" s="335">
        <v>32</v>
      </c>
      <c r="I19" s="335">
        <v>0</v>
      </c>
      <c r="J19" s="335">
        <v>0</v>
      </c>
      <c r="K19" s="335">
        <v>10</v>
      </c>
      <c r="L19" s="335">
        <v>0</v>
      </c>
      <c r="M19" s="335">
        <v>0</v>
      </c>
      <c r="N19" s="335">
        <v>0</v>
      </c>
      <c r="O19" s="335">
        <v>42</v>
      </c>
    </row>
    <row r="20" spans="1:15" ht="16.5">
      <c r="A20" s="429">
        <v>11</v>
      </c>
      <c r="B20" s="445" t="s">
        <v>872</v>
      </c>
      <c r="C20" s="449">
        <v>1232</v>
      </c>
      <c r="D20" s="449">
        <v>1232</v>
      </c>
      <c r="E20" s="449">
        <v>1232</v>
      </c>
      <c r="F20" s="462">
        <v>207</v>
      </c>
      <c r="G20" s="335">
        <v>147</v>
      </c>
      <c r="H20" s="335">
        <v>9</v>
      </c>
      <c r="I20" s="335">
        <v>15</v>
      </c>
      <c r="J20" s="335">
        <v>22</v>
      </c>
      <c r="K20" s="335">
        <v>7</v>
      </c>
      <c r="L20" s="335">
        <v>7</v>
      </c>
      <c r="M20" s="335">
        <v>0</v>
      </c>
      <c r="N20" s="335">
        <v>0</v>
      </c>
      <c r="O20" s="335">
        <v>207</v>
      </c>
    </row>
    <row r="21" spans="1:15" ht="16.5">
      <c r="A21" s="429">
        <v>12</v>
      </c>
      <c r="B21" s="445" t="s">
        <v>873</v>
      </c>
      <c r="C21" s="449">
        <v>321</v>
      </c>
      <c r="D21" s="449">
        <v>321</v>
      </c>
      <c r="E21" s="449">
        <v>321</v>
      </c>
      <c r="F21" s="462">
        <v>0</v>
      </c>
      <c r="G21" s="335">
        <v>0</v>
      </c>
      <c r="H21" s="335">
        <v>0</v>
      </c>
      <c r="I21" s="335">
        <v>0</v>
      </c>
      <c r="J21" s="335">
        <v>0</v>
      </c>
      <c r="K21" s="335">
        <v>0</v>
      </c>
      <c r="L21" s="335">
        <v>0</v>
      </c>
      <c r="M21" s="335">
        <v>0</v>
      </c>
      <c r="N21" s="335">
        <v>0</v>
      </c>
      <c r="O21" s="335">
        <v>0</v>
      </c>
    </row>
    <row r="22" spans="1:15" ht="16.5">
      <c r="A22" s="429">
        <v>13</v>
      </c>
      <c r="B22" s="445" t="s">
        <v>874</v>
      </c>
      <c r="C22" s="449">
        <v>1277</v>
      </c>
      <c r="D22" s="449">
        <v>1277</v>
      </c>
      <c r="E22" s="449">
        <v>1277</v>
      </c>
      <c r="F22" s="462">
        <v>106</v>
      </c>
      <c r="G22" s="335">
        <v>9</v>
      </c>
      <c r="H22" s="335">
        <v>13</v>
      </c>
      <c r="I22" s="335">
        <v>42</v>
      </c>
      <c r="J22" s="335">
        <v>1</v>
      </c>
      <c r="K22" s="335">
        <v>39</v>
      </c>
      <c r="L22" s="335">
        <v>2</v>
      </c>
      <c r="M22" s="335">
        <v>3</v>
      </c>
      <c r="N22" s="335">
        <v>6</v>
      </c>
      <c r="O22" s="335">
        <v>97</v>
      </c>
    </row>
    <row r="23" spans="1:15" ht="16.5">
      <c r="A23" s="429">
        <v>14</v>
      </c>
      <c r="B23" s="445" t="s">
        <v>875</v>
      </c>
      <c r="C23" s="449">
        <v>578</v>
      </c>
      <c r="D23" s="449">
        <v>578</v>
      </c>
      <c r="E23" s="449">
        <v>578</v>
      </c>
      <c r="F23" s="462">
        <v>39</v>
      </c>
      <c r="G23" s="335">
        <v>23</v>
      </c>
      <c r="H23" s="335">
        <v>0</v>
      </c>
      <c r="I23" s="335">
        <v>0</v>
      </c>
      <c r="J23" s="335">
        <v>16</v>
      </c>
      <c r="K23" s="335">
        <v>0</v>
      </c>
      <c r="L23" s="335">
        <v>0</v>
      </c>
      <c r="M23" s="335">
        <v>0</v>
      </c>
      <c r="N23" s="335">
        <v>0</v>
      </c>
      <c r="O23" s="335">
        <v>39</v>
      </c>
    </row>
    <row r="24" spans="1:15" ht="15">
      <c r="A24" s="9"/>
      <c r="B24" s="9"/>
      <c r="C24" s="47">
        <v>12327</v>
      </c>
      <c r="D24" s="47">
        <v>12327</v>
      </c>
      <c r="E24" s="47">
        <v>12327</v>
      </c>
      <c r="F24" s="463">
        <f>SUM(F10:F23)</f>
        <v>1585</v>
      </c>
      <c r="G24" s="9">
        <v>654</v>
      </c>
      <c r="H24" s="9">
        <f>SUM(H10:H23)</f>
        <v>188</v>
      </c>
      <c r="I24" s="9">
        <f>SUM(I10:I23)</f>
        <v>406</v>
      </c>
      <c r="J24" s="9">
        <f>SUM(J10:J23)</f>
        <v>73</v>
      </c>
      <c r="K24" s="9">
        <v>231</v>
      </c>
      <c r="L24" s="9">
        <f>SUM(L10:L23)</f>
        <v>33</v>
      </c>
      <c r="M24" s="9">
        <f>SUM(M10:M23)</f>
        <v>72</v>
      </c>
      <c r="N24" s="9">
        <f>SUM(N10:N23)</f>
        <v>17</v>
      </c>
      <c r="O24" s="9">
        <f>SUM(O10:O23)</f>
        <v>1496</v>
      </c>
    </row>
    <row r="26" ht="12.75">
      <c r="A26" s="214"/>
    </row>
    <row r="29" spans="1:15" ht="15" customHeight="1">
      <c r="A29" s="315"/>
      <c r="B29" s="315"/>
      <c r="C29" s="315"/>
      <c r="D29" s="315"/>
      <c r="G29" s="316"/>
      <c r="H29" s="316"/>
      <c r="L29" s="787" t="s">
        <v>973</v>
      </c>
      <c r="M29" s="787"/>
      <c r="N29" s="330"/>
      <c r="O29" s="330"/>
    </row>
    <row r="30" spans="1:15" ht="15" customHeight="1">
      <c r="A30" s="315"/>
      <c r="B30" s="315"/>
      <c r="C30" s="315"/>
      <c r="D30" s="315"/>
      <c r="G30" s="316"/>
      <c r="H30" s="316"/>
      <c r="L30" s="787" t="s">
        <v>13</v>
      </c>
      <c r="M30" s="787"/>
      <c r="N30" s="787"/>
      <c r="O30" s="787"/>
    </row>
    <row r="31" spans="1:15" ht="15" customHeight="1">
      <c r="A31" s="315"/>
      <c r="B31" s="315"/>
      <c r="C31" s="315"/>
      <c r="D31" s="315"/>
      <c r="G31" s="316"/>
      <c r="H31" s="316"/>
      <c r="J31" s="664" t="s">
        <v>957</v>
      </c>
      <c r="K31" s="664"/>
      <c r="L31" s="664"/>
      <c r="M31" s="664"/>
      <c r="N31" s="664"/>
      <c r="O31" s="664"/>
    </row>
    <row r="32" spans="1:15" ht="12.75">
      <c r="A32" s="315" t="s">
        <v>941</v>
      </c>
      <c r="C32" s="315"/>
      <c r="D32" s="315"/>
      <c r="G32" s="315"/>
      <c r="H32" s="315"/>
      <c r="L32" s="786" t="s">
        <v>83</v>
      </c>
      <c r="M32" s="786"/>
      <c r="N32" s="330"/>
      <c r="O32" s="330"/>
    </row>
    <row r="33" spans="1:12" ht="12.75">
      <c r="A33" s="315"/>
      <c r="B33" s="315"/>
      <c r="C33" s="315"/>
      <c r="D33" s="315"/>
      <c r="E33" s="315"/>
      <c r="F33" s="315"/>
      <c r="G33" s="315"/>
      <c r="H33" s="315"/>
      <c r="I33" s="315"/>
      <c r="J33" s="315"/>
      <c r="K33" s="315"/>
      <c r="L33" s="315"/>
    </row>
  </sheetData>
  <sheetProtection/>
  <mergeCells count="25">
    <mergeCell ref="I8:I9"/>
    <mergeCell ref="C7:C9"/>
    <mergeCell ref="D7:D9"/>
    <mergeCell ref="E7:E9"/>
    <mergeCell ref="F7:F9"/>
    <mergeCell ref="A7:A9"/>
    <mergeCell ref="B7:B9"/>
    <mergeCell ref="N8:N9"/>
    <mergeCell ref="O8:O9"/>
    <mergeCell ref="L32:M32"/>
    <mergeCell ref="L30:O30"/>
    <mergeCell ref="L29:M29"/>
    <mergeCell ref="K8:K9"/>
    <mergeCell ref="M8:M9"/>
    <mergeCell ref="J31:O31"/>
    <mergeCell ref="M7:O7"/>
    <mergeCell ref="G8:H8"/>
    <mergeCell ref="M6:O6"/>
    <mergeCell ref="N1:O1"/>
    <mergeCell ref="A1:M1"/>
    <mergeCell ref="A2:N2"/>
    <mergeCell ref="A4:N4"/>
    <mergeCell ref="G7:K7"/>
    <mergeCell ref="L7:L9"/>
    <mergeCell ref="J8: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35.xml><?xml version="1.0" encoding="utf-8"?>
<worksheet xmlns="http://schemas.openxmlformats.org/spreadsheetml/2006/main" xmlns:r="http://schemas.openxmlformats.org/officeDocument/2006/relationships">
  <sheetPr>
    <pageSetUpPr fitToPage="1"/>
  </sheetPr>
  <dimension ref="A1:S33"/>
  <sheetViews>
    <sheetView zoomScaleSheetLayoutView="90" zoomScalePageLayoutView="0" workbookViewId="0" topLeftCell="A4">
      <selection activeCell="I28" sqref="I28:J28"/>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02"/>
      <c r="E1" s="602"/>
      <c r="H1" s="40"/>
      <c r="I1" s="673" t="s">
        <v>67</v>
      </c>
      <c r="J1" s="673"/>
    </row>
    <row r="2" spans="1:10" ht="15">
      <c r="A2" s="678" t="s">
        <v>0</v>
      </c>
      <c r="B2" s="678"/>
      <c r="C2" s="678"/>
      <c r="D2" s="678"/>
      <c r="E2" s="678"/>
      <c r="F2" s="678"/>
      <c r="G2" s="678"/>
      <c r="H2" s="678"/>
      <c r="I2" s="678"/>
      <c r="J2" s="678"/>
    </row>
    <row r="3" spans="1:10" ht="20.25">
      <c r="A3" s="600" t="s">
        <v>653</v>
      </c>
      <c r="B3" s="600"/>
      <c r="C3" s="600"/>
      <c r="D3" s="600"/>
      <c r="E3" s="600"/>
      <c r="F3" s="600"/>
      <c r="G3" s="600"/>
      <c r="H3" s="600"/>
      <c r="I3" s="600"/>
      <c r="J3" s="600"/>
    </row>
    <row r="4" ht="10.5" customHeight="1"/>
    <row r="5" spans="1:11" s="16" customFormat="1" ht="24.75" customHeight="1">
      <c r="A5" s="793" t="s">
        <v>449</v>
      </c>
      <c r="B5" s="793"/>
      <c r="C5" s="793"/>
      <c r="D5" s="793"/>
      <c r="E5" s="793"/>
      <c r="F5" s="793"/>
      <c r="G5" s="793"/>
      <c r="H5" s="793"/>
      <c r="I5" s="793"/>
      <c r="J5" s="793"/>
      <c r="K5" s="793"/>
    </row>
    <row r="6" spans="1:10" s="16" customFormat="1" ht="15.75" customHeight="1">
      <c r="A6" s="43"/>
      <c r="B6" s="43"/>
      <c r="C6" s="43"/>
      <c r="D6" s="43"/>
      <c r="E6" s="43"/>
      <c r="F6" s="43"/>
      <c r="G6" s="43"/>
      <c r="H6" s="43"/>
      <c r="I6" s="43"/>
      <c r="J6" s="43"/>
    </row>
    <row r="7" spans="1:11" s="16" customFormat="1" ht="12.75">
      <c r="A7" s="595" t="s">
        <v>931</v>
      </c>
      <c r="B7" s="595"/>
      <c r="E7" s="739"/>
      <c r="F7" s="739"/>
      <c r="G7" s="739"/>
      <c r="H7" s="739"/>
      <c r="I7" s="739" t="s">
        <v>824</v>
      </c>
      <c r="J7" s="739"/>
      <c r="K7" s="739"/>
    </row>
    <row r="8" spans="3:10" s="14" customFormat="1" ht="15.75" hidden="1">
      <c r="C8" s="678" t="s">
        <v>14</v>
      </c>
      <c r="D8" s="678"/>
      <c r="E8" s="678"/>
      <c r="F8" s="678"/>
      <c r="G8" s="678"/>
      <c r="H8" s="678"/>
      <c r="I8" s="678"/>
      <c r="J8" s="678"/>
    </row>
    <row r="9" spans="1:19" ht="44.25" customHeight="1">
      <c r="A9" s="671" t="s">
        <v>23</v>
      </c>
      <c r="B9" s="671" t="s">
        <v>57</v>
      </c>
      <c r="C9" s="577" t="s">
        <v>476</v>
      </c>
      <c r="D9" s="579"/>
      <c r="E9" s="577" t="s">
        <v>37</v>
      </c>
      <c r="F9" s="579"/>
      <c r="G9" s="577" t="s">
        <v>38</v>
      </c>
      <c r="H9" s="579"/>
      <c r="I9" s="581" t="s">
        <v>104</v>
      </c>
      <c r="J9" s="581"/>
      <c r="K9" s="671" t="s">
        <v>527</v>
      </c>
      <c r="R9" s="9"/>
      <c r="S9" s="13"/>
    </row>
    <row r="10" spans="1:11" s="15" customFormat="1" ht="42" customHeight="1">
      <c r="A10" s="672"/>
      <c r="B10" s="672"/>
      <c r="C10" s="5" t="s">
        <v>39</v>
      </c>
      <c r="D10" s="5" t="s">
        <v>103</v>
      </c>
      <c r="E10" s="5" t="s">
        <v>39</v>
      </c>
      <c r="F10" s="5" t="s">
        <v>103</v>
      </c>
      <c r="G10" s="5" t="s">
        <v>39</v>
      </c>
      <c r="H10" s="5" t="s">
        <v>103</v>
      </c>
      <c r="I10" s="5" t="s">
        <v>136</v>
      </c>
      <c r="J10" s="5" t="s">
        <v>137</v>
      </c>
      <c r="K10" s="672"/>
    </row>
    <row r="11" spans="1:11" ht="12.75">
      <c r="A11" s="148">
        <v>1</v>
      </c>
      <c r="B11" s="148">
        <v>2</v>
      </c>
      <c r="C11" s="148">
        <v>3</v>
      </c>
      <c r="D11" s="148">
        <v>4</v>
      </c>
      <c r="E11" s="148">
        <v>5</v>
      </c>
      <c r="F11" s="148">
        <v>6</v>
      </c>
      <c r="G11" s="148">
        <v>7</v>
      </c>
      <c r="H11" s="148">
        <v>8</v>
      </c>
      <c r="I11" s="148">
        <v>9</v>
      </c>
      <c r="J11" s="148">
        <v>10</v>
      </c>
      <c r="K11" s="3">
        <v>11</v>
      </c>
    </row>
    <row r="12" spans="1:11" ht="17.25" customHeight="1">
      <c r="A12" s="8">
        <v>1</v>
      </c>
      <c r="B12" s="18" t="s">
        <v>385</v>
      </c>
      <c r="C12" s="750">
        <v>1285</v>
      </c>
      <c r="D12" s="750">
        <v>770.95</v>
      </c>
      <c r="E12" s="750">
        <v>1285</v>
      </c>
      <c r="F12" s="794">
        <v>770.95</v>
      </c>
      <c r="G12" s="791">
        <v>0</v>
      </c>
      <c r="H12" s="792">
        <v>0</v>
      </c>
      <c r="I12" s="791">
        <v>0</v>
      </c>
      <c r="J12" s="792">
        <v>0</v>
      </c>
      <c r="K12" s="9"/>
    </row>
    <row r="13" spans="1:11" ht="17.25" customHeight="1">
      <c r="A13" s="8">
        <v>2</v>
      </c>
      <c r="B13" s="18" t="s">
        <v>386</v>
      </c>
      <c r="C13" s="750"/>
      <c r="D13" s="750"/>
      <c r="E13" s="750"/>
      <c r="F13" s="794"/>
      <c r="G13" s="791"/>
      <c r="H13" s="792"/>
      <c r="I13" s="791"/>
      <c r="J13" s="792"/>
      <c r="K13" s="9"/>
    </row>
    <row r="14" spans="1:11" ht="17.25" customHeight="1">
      <c r="A14" s="8">
        <v>3</v>
      </c>
      <c r="B14" s="18" t="s">
        <v>387</v>
      </c>
      <c r="C14" s="9"/>
      <c r="D14" s="9"/>
      <c r="E14" s="9"/>
      <c r="F14" s="9"/>
      <c r="G14" s="9"/>
      <c r="H14" s="9"/>
      <c r="I14" s="9"/>
      <c r="J14" s="9"/>
      <c r="K14" s="9"/>
    </row>
    <row r="15" spans="1:11" ht="18" customHeight="1">
      <c r="A15" s="8">
        <v>4</v>
      </c>
      <c r="B15" s="18" t="s">
        <v>388</v>
      </c>
      <c r="C15" s="106">
        <v>1165</v>
      </c>
      <c r="D15" s="106">
        <v>1773.6</v>
      </c>
      <c r="E15" s="106">
        <v>1165</v>
      </c>
      <c r="F15" s="9">
        <v>1773.6</v>
      </c>
      <c r="G15" s="464">
        <v>0</v>
      </c>
      <c r="H15" s="465">
        <v>0</v>
      </c>
      <c r="I15" s="464">
        <v>0</v>
      </c>
      <c r="J15" s="465">
        <v>0</v>
      </c>
      <c r="K15" s="9"/>
    </row>
    <row r="16" spans="1:11" ht="18" customHeight="1">
      <c r="A16" s="8">
        <v>5</v>
      </c>
      <c r="B16" s="18" t="s">
        <v>389</v>
      </c>
      <c r="C16" s="9"/>
      <c r="D16" s="9"/>
      <c r="E16" s="9"/>
      <c r="F16" s="9"/>
      <c r="G16" s="9"/>
      <c r="H16" s="9"/>
      <c r="I16" s="9"/>
      <c r="J16" s="9"/>
      <c r="K16" s="9"/>
    </row>
    <row r="17" spans="1:11" ht="18" customHeight="1">
      <c r="A17" s="8">
        <v>6</v>
      </c>
      <c r="B17" s="18" t="s">
        <v>390</v>
      </c>
      <c r="C17" s="9"/>
      <c r="D17" s="9"/>
      <c r="E17" s="9"/>
      <c r="F17" s="9"/>
      <c r="G17" s="9"/>
      <c r="H17" s="9"/>
      <c r="I17" s="9"/>
      <c r="J17" s="9"/>
      <c r="K17" s="9"/>
    </row>
    <row r="18" spans="1:11" ht="18" customHeight="1">
      <c r="A18" s="8">
        <v>7</v>
      </c>
      <c r="B18" s="18" t="s">
        <v>391</v>
      </c>
      <c r="C18" s="9"/>
      <c r="D18" s="9"/>
      <c r="E18" s="9"/>
      <c r="F18" s="9"/>
      <c r="G18" s="9"/>
      <c r="H18" s="9"/>
      <c r="I18" s="9"/>
      <c r="J18" s="9"/>
      <c r="K18" s="9"/>
    </row>
    <row r="19" spans="1:11" s="13" customFormat="1" ht="18" customHeight="1">
      <c r="A19" s="8">
        <v>8</v>
      </c>
      <c r="B19" s="18" t="s">
        <v>261</v>
      </c>
      <c r="C19" s="9"/>
      <c r="D19" s="9"/>
      <c r="E19" s="9"/>
      <c r="F19" s="9"/>
      <c r="G19" s="9"/>
      <c r="H19" s="9"/>
      <c r="I19" s="9"/>
      <c r="J19" s="9"/>
      <c r="K19" s="9"/>
    </row>
    <row r="20" spans="1:11" s="13" customFormat="1" ht="18" customHeight="1">
      <c r="A20" s="8">
        <v>9</v>
      </c>
      <c r="B20" s="18" t="s">
        <v>366</v>
      </c>
      <c r="C20" s="9"/>
      <c r="D20" s="9"/>
      <c r="E20" s="9"/>
      <c r="F20" s="9"/>
      <c r="G20" s="9"/>
      <c r="H20" s="9"/>
      <c r="I20" s="9"/>
      <c r="J20" s="9"/>
      <c r="K20" s="9"/>
    </row>
    <row r="21" spans="1:11" s="13" customFormat="1" ht="18" customHeight="1">
      <c r="A21" s="8">
        <v>10</v>
      </c>
      <c r="B21" s="18" t="s">
        <v>526</v>
      </c>
      <c r="C21" s="9"/>
      <c r="D21" s="9"/>
      <c r="E21" s="9"/>
      <c r="F21" s="9"/>
      <c r="G21" s="9"/>
      <c r="H21" s="9"/>
      <c r="I21" s="9"/>
      <c r="J21" s="9"/>
      <c r="K21" s="9"/>
    </row>
    <row r="22" spans="1:11" s="13" customFormat="1" ht="18" customHeight="1">
      <c r="A22" s="8">
        <v>11</v>
      </c>
      <c r="B22" s="18" t="s">
        <v>487</v>
      </c>
      <c r="C22" s="464"/>
      <c r="D22" s="465"/>
      <c r="E22" s="464"/>
      <c r="F22" s="464"/>
      <c r="G22" s="464">
        <v>0</v>
      </c>
      <c r="H22" s="464">
        <v>0</v>
      </c>
      <c r="I22" s="464"/>
      <c r="J22" s="465"/>
      <c r="K22" s="9"/>
    </row>
    <row r="23" spans="1:11" s="13" customFormat="1" ht="18" customHeight="1">
      <c r="A23" s="8">
        <v>12</v>
      </c>
      <c r="B23" s="18" t="s">
        <v>525</v>
      </c>
      <c r="C23" s="464">
        <v>3031</v>
      </c>
      <c r="D23" s="465">
        <v>12658.26</v>
      </c>
      <c r="E23" s="464"/>
      <c r="F23" s="464"/>
      <c r="G23" s="464"/>
      <c r="H23" s="464"/>
      <c r="I23" s="464">
        <v>3031</v>
      </c>
      <c r="J23" s="465">
        <v>12658.26</v>
      </c>
      <c r="K23" s="9"/>
    </row>
    <row r="24" spans="1:11" s="13" customFormat="1" ht="24.75" customHeight="1">
      <c r="A24" s="574" t="s">
        <v>17</v>
      </c>
      <c r="B24" s="575"/>
      <c r="C24" s="3">
        <f>SUM(C12:C23)</f>
        <v>5481</v>
      </c>
      <c r="D24" s="3">
        <f>SUM(D12:D22)</f>
        <v>2544.55</v>
      </c>
      <c r="E24" s="3">
        <f>SUM(E12:E22)</f>
        <v>2450</v>
      </c>
      <c r="F24" s="3">
        <f>SUM(F12:F22)</f>
        <v>2544.55</v>
      </c>
      <c r="G24" s="3">
        <f>SUM(G12:G22)</f>
        <v>0</v>
      </c>
      <c r="H24" s="3">
        <f>SUM(H12:H22)</f>
        <v>0</v>
      </c>
      <c r="I24" s="3">
        <v>3031</v>
      </c>
      <c r="J24" s="390">
        <v>12658.26</v>
      </c>
      <c r="K24" s="3">
        <v>6321</v>
      </c>
    </row>
    <row r="25" s="13" customFormat="1" ht="12.75">
      <c r="A25" s="11"/>
    </row>
    <row r="26" s="13" customFormat="1" ht="12.75">
      <c r="A26" s="11"/>
    </row>
    <row r="27" s="13" customFormat="1" ht="12.75">
      <c r="A27" s="11"/>
    </row>
    <row r="28" spans="2:16" s="16" customFormat="1" ht="13.5" customHeight="1">
      <c r="B28" s="83"/>
      <c r="C28" s="83"/>
      <c r="D28" s="83"/>
      <c r="E28" s="83"/>
      <c r="F28" s="83"/>
      <c r="G28" s="83"/>
      <c r="H28" s="83"/>
      <c r="I28" s="620" t="s">
        <v>973</v>
      </c>
      <c r="J28" s="620"/>
      <c r="K28" s="83"/>
      <c r="L28" s="83"/>
      <c r="M28" s="83"/>
      <c r="N28" s="83"/>
      <c r="O28" s="83"/>
      <c r="P28" s="83"/>
    </row>
    <row r="29" spans="1:16" s="16" customFormat="1" ht="12.75" customHeight="1">
      <c r="A29" s="622" t="s">
        <v>13</v>
      </c>
      <c r="B29" s="622"/>
      <c r="C29" s="622"/>
      <c r="D29" s="622"/>
      <c r="E29" s="622"/>
      <c r="F29" s="622"/>
      <c r="G29" s="622"/>
      <c r="H29" s="622"/>
      <c r="I29" s="622"/>
      <c r="J29" s="622"/>
      <c r="K29" s="83"/>
      <c r="L29" s="83"/>
      <c r="M29" s="83"/>
      <c r="N29" s="83"/>
      <c r="O29" s="83"/>
      <c r="P29" s="83"/>
    </row>
    <row r="30" spans="1:16" s="16" customFormat="1" ht="12.75" customHeight="1">
      <c r="A30" s="622" t="s">
        <v>948</v>
      </c>
      <c r="B30" s="622"/>
      <c r="C30" s="622"/>
      <c r="D30" s="622"/>
      <c r="E30" s="622"/>
      <c r="F30" s="622"/>
      <c r="G30" s="622"/>
      <c r="H30" s="622"/>
      <c r="I30" s="622"/>
      <c r="J30" s="622"/>
      <c r="K30" s="83"/>
      <c r="L30" s="83"/>
      <c r="M30" s="83"/>
      <c r="N30" s="83"/>
      <c r="O30" s="83"/>
      <c r="P30" s="83"/>
    </row>
    <row r="31" spans="1:9" s="16" customFormat="1" ht="12.75">
      <c r="A31" s="15" t="s">
        <v>941</v>
      </c>
      <c r="B31" s="15"/>
      <c r="C31" s="15"/>
      <c r="D31" s="15"/>
      <c r="E31" s="15"/>
      <c r="F31" s="15"/>
      <c r="H31" s="602" t="s">
        <v>21</v>
      </c>
      <c r="I31" s="602"/>
    </row>
    <row r="32" s="16" customFormat="1" ht="12.75">
      <c r="A32" s="15"/>
    </row>
    <row r="33" spans="1:10" ht="12.75">
      <c r="A33" s="674"/>
      <c r="B33" s="674"/>
      <c r="C33" s="674"/>
      <c r="D33" s="674"/>
      <c r="E33" s="674"/>
      <c r="F33" s="674"/>
      <c r="G33" s="674"/>
      <c r="H33" s="674"/>
      <c r="I33" s="674"/>
      <c r="J33" s="674"/>
    </row>
  </sheetData>
  <sheetProtection/>
  <mergeCells count="30">
    <mergeCell ref="K9:K10"/>
    <mergeCell ref="I28:J28"/>
    <mergeCell ref="A29:J29"/>
    <mergeCell ref="A30:J30"/>
    <mergeCell ref="H31:I31"/>
    <mergeCell ref="A33:J33"/>
    <mergeCell ref="C12:C13"/>
    <mergeCell ref="D12:D13"/>
    <mergeCell ref="E12:E13"/>
    <mergeCell ref="F12:F13"/>
    <mergeCell ref="A7:B7"/>
    <mergeCell ref="E7:H7"/>
    <mergeCell ref="I7:K7"/>
    <mergeCell ref="C8:J8"/>
    <mergeCell ref="A9:A10"/>
    <mergeCell ref="B9:B10"/>
    <mergeCell ref="C9:D9"/>
    <mergeCell ref="E9:F9"/>
    <mergeCell ref="G9:H9"/>
    <mergeCell ref="I9:J9"/>
    <mergeCell ref="G12:G13"/>
    <mergeCell ref="H12:H13"/>
    <mergeCell ref="I12:I13"/>
    <mergeCell ref="J12:J13"/>
    <mergeCell ref="A24:B24"/>
    <mergeCell ref="D1:E1"/>
    <mergeCell ref="I1:J1"/>
    <mergeCell ref="A2:J2"/>
    <mergeCell ref="A3:J3"/>
    <mergeCell ref="A5:K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6.xml><?xml version="1.0" encoding="utf-8"?>
<worksheet xmlns="http://schemas.openxmlformats.org/spreadsheetml/2006/main" xmlns:r="http://schemas.openxmlformats.org/officeDocument/2006/relationships">
  <sheetPr>
    <pageSetUpPr fitToPage="1"/>
  </sheetPr>
  <dimension ref="A1:O36"/>
  <sheetViews>
    <sheetView zoomScaleSheetLayoutView="90" zoomScalePageLayoutView="0" workbookViewId="0" topLeftCell="A4">
      <selection activeCell="D17" sqref="D17"/>
    </sheetView>
  </sheetViews>
  <sheetFormatPr defaultColWidth="9.140625" defaultRowHeight="12.75"/>
  <cols>
    <col min="2" max="2" width="21.8515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02"/>
      <c r="E1" s="602"/>
      <c r="H1" s="40"/>
      <c r="I1" s="673" t="s">
        <v>392</v>
      </c>
      <c r="J1" s="673"/>
    </row>
    <row r="2" spans="1:10" ht="15">
      <c r="A2" s="678" t="s">
        <v>0</v>
      </c>
      <c r="B2" s="678"/>
      <c r="C2" s="678"/>
      <c r="D2" s="678"/>
      <c r="E2" s="678"/>
      <c r="F2" s="678"/>
      <c r="G2" s="678"/>
      <c r="H2" s="678"/>
      <c r="I2" s="678"/>
      <c r="J2" s="678"/>
    </row>
    <row r="3" spans="1:10" ht="20.25">
      <c r="A3" s="600" t="s">
        <v>686</v>
      </c>
      <c r="B3" s="600"/>
      <c r="C3" s="600"/>
      <c r="D3" s="600"/>
      <c r="E3" s="600"/>
      <c r="F3" s="600"/>
      <c r="G3" s="600"/>
      <c r="H3" s="600"/>
      <c r="I3" s="600"/>
      <c r="J3" s="600"/>
    </row>
    <row r="4" ht="10.5" customHeight="1"/>
    <row r="5" spans="1:11" s="16" customFormat="1" ht="18.75" customHeight="1">
      <c r="A5" s="793" t="s">
        <v>450</v>
      </c>
      <c r="B5" s="793"/>
      <c r="C5" s="793"/>
      <c r="D5" s="793"/>
      <c r="E5" s="793"/>
      <c r="F5" s="793"/>
      <c r="G5" s="793"/>
      <c r="H5" s="793"/>
      <c r="I5" s="793"/>
      <c r="J5" s="793"/>
      <c r="K5" s="793"/>
    </row>
    <row r="6" spans="1:10" s="16" customFormat="1" ht="15.75" customHeight="1">
      <c r="A6" s="43"/>
      <c r="B6" s="43"/>
      <c r="C6" s="43"/>
      <c r="D6" s="43"/>
      <c r="E6" s="43"/>
      <c r="F6" s="43"/>
      <c r="G6" s="43"/>
      <c r="H6" s="43"/>
      <c r="I6" s="43"/>
      <c r="J6" s="43"/>
    </row>
    <row r="7" spans="1:11" s="16" customFormat="1" ht="12.75">
      <c r="A7" s="595" t="s">
        <v>931</v>
      </c>
      <c r="B7" s="595"/>
      <c r="E7" s="739"/>
      <c r="F7" s="739"/>
      <c r="G7" s="739"/>
      <c r="H7" s="739"/>
      <c r="I7" s="739" t="s">
        <v>824</v>
      </c>
      <c r="J7" s="739"/>
      <c r="K7" s="739"/>
    </row>
    <row r="8" spans="3:10" s="14" customFormat="1" ht="15.75" hidden="1">
      <c r="C8" s="678" t="s">
        <v>14</v>
      </c>
      <c r="D8" s="678"/>
      <c r="E8" s="678"/>
      <c r="F8" s="678"/>
      <c r="G8" s="678"/>
      <c r="H8" s="678"/>
      <c r="I8" s="678"/>
      <c r="J8" s="678"/>
    </row>
    <row r="9" spans="1:15" ht="30" customHeight="1">
      <c r="A9" s="671" t="s">
        <v>23</v>
      </c>
      <c r="B9" s="671" t="s">
        <v>36</v>
      </c>
      <c r="C9" s="577" t="s">
        <v>687</v>
      </c>
      <c r="D9" s="579"/>
      <c r="E9" s="577" t="s">
        <v>37</v>
      </c>
      <c r="F9" s="579"/>
      <c r="G9" s="577" t="s">
        <v>38</v>
      </c>
      <c r="H9" s="579"/>
      <c r="I9" s="581" t="s">
        <v>104</v>
      </c>
      <c r="J9" s="581"/>
      <c r="K9" s="671" t="s">
        <v>246</v>
      </c>
      <c r="N9" s="9"/>
      <c r="O9" s="13"/>
    </row>
    <row r="10" spans="1:11" s="15" customFormat="1" ht="42" customHeight="1">
      <c r="A10" s="672"/>
      <c r="B10" s="672"/>
      <c r="C10" s="5" t="s">
        <v>39</v>
      </c>
      <c r="D10" s="5" t="s">
        <v>103</v>
      </c>
      <c r="E10" s="5" t="s">
        <v>39</v>
      </c>
      <c r="F10" s="5" t="s">
        <v>103</v>
      </c>
      <c r="G10" s="5" t="s">
        <v>39</v>
      </c>
      <c r="H10" s="5" t="s">
        <v>103</v>
      </c>
      <c r="I10" s="5" t="s">
        <v>136</v>
      </c>
      <c r="J10" s="5" t="s">
        <v>137</v>
      </c>
      <c r="K10" s="672"/>
    </row>
    <row r="11" spans="1:11" ht="12.75">
      <c r="A11" s="148">
        <v>1</v>
      </c>
      <c r="B11" s="148">
        <v>2</v>
      </c>
      <c r="C11" s="148">
        <v>3</v>
      </c>
      <c r="D11" s="148">
        <v>4</v>
      </c>
      <c r="E11" s="148">
        <v>5</v>
      </c>
      <c r="F11" s="148">
        <v>6</v>
      </c>
      <c r="G11" s="148">
        <v>7</v>
      </c>
      <c r="H11" s="148">
        <v>8</v>
      </c>
      <c r="I11" s="148">
        <v>9</v>
      </c>
      <c r="J11" s="148">
        <v>10</v>
      </c>
      <c r="K11" s="3">
        <v>11</v>
      </c>
    </row>
    <row r="12" spans="1:11" ht="12.75">
      <c r="A12" s="18">
        <v>1</v>
      </c>
      <c r="B12" s="19" t="s">
        <v>862</v>
      </c>
      <c r="C12" s="467">
        <v>347</v>
      </c>
      <c r="D12" s="468">
        <v>1203.21</v>
      </c>
      <c r="E12" s="334">
        <v>83</v>
      </c>
      <c r="F12" s="468">
        <v>82.2</v>
      </c>
      <c r="G12" s="469">
        <v>0</v>
      </c>
      <c r="H12" s="470">
        <v>0</v>
      </c>
      <c r="I12" s="471">
        <v>264</v>
      </c>
      <c r="J12" s="472">
        <v>1121.01</v>
      </c>
      <c r="K12" s="18">
        <v>544</v>
      </c>
    </row>
    <row r="13" spans="1:11" ht="12.75">
      <c r="A13" s="18">
        <v>2</v>
      </c>
      <c r="B13" s="19" t="s">
        <v>863</v>
      </c>
      <c r="C13" s="467">
        <v>473</v>
      </c>
      <c r="D13" s="468">
        <v>1069.62</v>
      </c>
      <c r="E13" s="334">
        <v>283</v>
      </c>
      <c r="F13" s="468">
        <v>281.28</v>
      </c>
      <c r="G13" s="469">
        <v>0</v>
      </c>
      <c r="H13" s="470">
        <v>0</v>
      </c>
      <c r="I13" s="471">
        <v>190</v>
      </c>
      <c r="J13" s="472">
        <v>788.34</v>
      </c>
      <c r="K13" s="18">
        <v>393</v>
      </c>
    </row>
    <row r="14" spans="1:11" ht="12.75">
      <c r="A14" s="18">
        <v>3</v>
      </c>
      <c r="B14" s="19" t="s">
        <v>864</v>
      </c>
      <c r="C14" s="467">
        <v>219</v>
      </c>
      <c r="D14" s="468">
        <v>640.16</v>
      </c>
      <c r="E14" s="334">
        <v>66</v>
      </c>
      <c r="F14" s="468">
        <v>64.2</v>
      </c>
      <c r="G14" s="469">
        <v>0</v>
      </c>
      <c r="H14" s="470">
        <v>0</v>
      </c>
      <c r="I14" s="471">
        <v>153</v>
      </c>
      <c r="J14" s="472">
        <v>575.96</v>
      </c>
      <c r="K14" s="18">
        <v>462</v>
      </c>
    </row>
    <row r="15" spans="1:11" ht="12.75">
      <c r="A15" s="18">
        <v>4</v>
      </c>
      <c r="B15" s="19" t="s">
        <v>865</v>
      </c>
      <c r="C15" s="467">
        <v>346</v>
      </c>
      <c r="D15" s="468">
        <v>1014.16</v>
      </c>
      <c r="E15" s="334">
        <v>125</v>
      </c>
      <c r="F15" s="468">
        <v>137.28</v>
      </c>
      <c r="G15" s="469">
        <v>0</v>
      </c>
      <c r="H15" s="470">
        <v>0</v>
      </c>
      <c r="I15" s="471">
        <v>221</v>
      </c>
      <c r="J15" s="472">
        <v>876.88</v>
      </c>
      <c r="K15" s="18">
        <v>384</v>
      </c>
    </row>
    <row r="16" spans="1:11" ht="12.75">
      <c r="A16" s="18">
        <v>5</v>
      </c>
      <c r="B16" s="19" t="s">
        <v>866</v>
      </c>
      <c r="C16" s="467">
        <v>450</v>
      </c>
      <c r="D16" s="468">
        <v>1140.55</v>
      </c>
      <c r="E16" s="334">
        <v>214</v>
      </c>
      <c r="F16" s="468">
        <v>194.88</v>
      </c>
      <c r="G16" s="469">
        <v>0</v>
      </c>
      <c r="H16" s="470">
        <v>0</v>
      </c>
      <c r="I16" s="471">
        <v>236</v>
      </c>
      <c r="J16" s="472">
        <v>945.67</v>
      </c>
      <c r="K16" s="18">
        <v>408</v>
      </c>
    </row>
    <row r="17" spans="1:11" ht="12.75">
      <c r="A17" s="18">
        <v>6</v>
      </c>
      <c r="B17" s="19" t="s">
        <v>867</v>
      </c>
      <c r="C17" s="467">
        <v>139</v>
      </c>
      <c r="D17" s="468">
        <v>454.06</v>
      </c>
      <c r="E17" s="334">
        <v>37</v>
      </c>
      <c r="F17" s="468">
        <v>38.04</v>
      </c>
      <c r="G17" s="469">
        <v>0</v>
      </c>
      <c r="H17" s="470">
        <v>0</v>
      </c>
      <c r="I17" s="471">
        <v>102</v>
      </c>
      <c r="J17" s="472">
        <v>416.02</v>
      </c>
      <c r="K17" s="18">
        <v>314</v>
      </c>
    </row>
    <row r="18" spans="1:11" ht="12.75">
      <c r="A18" s="18">
        <v>7</v>
      </c>
      <c r="B18" s="19" t="s">
        <v>868</v>
      </c>
      <c r="C18" s="467">
        <v>324</v>
      </c>
      <c r="D18" s="468">
        <v>776.54</v>
      </c>
      <c r="E18" s="334">
        <v>179</v>
      </c>
      <c r="F18" s="468">
        <v>171.6</v>
      </c>
      <c r="G18" s="469">
        <v>0</v>
      </c>
      <c r="H18" s="470">
        <v>0</v>
      </c>
      <c r="I18" s="471">
        <v>145</v>
      </c>
      <c r="J18" s="472">
        <v>604.94</v>
      </c>
      <c r="K18" s="18">
        <v>575</v>
      </c>
    </row>
    <row r="19" spans="1:11" ht="12.75">
      <c r="A19" s="18">
        <v>8</v>
      </c>
      <c r="B19" s="19" t="s">
        <v>869</v>
      </c>
      <c r="C19" s="467">
        <v>429</v>
      </c>
      <c r="D19" s="468">
        <v>1184.75</v>
      </c>
      <c r="E19" s="334">
        <v>192</v>
      </c>
      <c r="F19" s="468">
        <v>200.88</v>
      </c>
      <c r="G19" s="469">
        <v>0</v>
      </c>
      <c r="H19" s="470">
        <v>0</v>
      </c>
      <c r="I19" s="471">
        <v>237</v>
      </c>
      <c r="J19" s="472">
        <v>983.87</v>
      </c>
      <c r="K19" s="18">
        <v>506</v>
      </c>
    </row>
    <row r="20" spans="1:11" ht="12.75">
      <c r="A20" s="18">
        <v>9</v>
      </c>
      <c r="B20" s="19" t="s">
        <v>870</v>
      </c>
      <c r="C20" s="467">
        <v>397</v>
      </c>
      <c r="D20" s="468">
        <v>1039.4</v>
      </c>
      <c r="E20" s="334">
        <v>197</v>
      </c>
      <c r="F20" s="468">
        <v>208.44</v>
      </c>
      <c r="G20" s="469">
        <v>0</v>
      </c>
      <c r="H20" s="470">
        <v>0</v>
      </c>
      <c r="I20" s="471">
        <v>200</v>
      </c>
      <c r="J20" s="472">
        <v>830.96</v>
      </c>
      <c r="K20" s="18">
        <v>513</v>
      </c>
    </row>
    <row r="21" spans="1:11" ht="12.75">
      <c r="A21" s="18">
        <v>10</v>
      </c>
      <c r="B21" s="19" t="s">
        <v>871</v>
      </c>
      <c r="C21" s="467">
        <v>771</v>
      </c>
      <c r="D21" s="468">
        <v>2440.21</v>
      </c>
      <c r="E21" s="334">
        <v>320</v>
      </c>
      <c r="F21" s="468">
        <v>359.16</v>
      </c>
      <c r="G21" s="469">
        <v>0</v>
      </c>
      <c r="H21" s="470">
        <v>0</v>
      </c>
      <c r="I21" s="471">
        <v>451</v>
      </c>
      <c r="J21" s="472">
        <v>2081.05</v>
      </c>
      <c r="K21" s="18">
        <v>577</v>
      </c>
    </row>
    <row r="22" spans="1:11" ht="12.75">
      <c r="A22" s="18">
        <v>11</v>
      </c>
      <c r="B22" s="19" t="s">
        <v>872</v>
      </c>
      <c r="C22" s="467">
        <v>634</v>
      </c>
      <c r="D22" s="468">
        <v>1574.89</v>
      </c>
      <c r="E22" s="334">
        <v>358</v>
      </c>
      <c r="F22" s="468">
        <v>430.32</v>
      </c>
      <c r="G22" s="469">
        <v>0</v>
      </c>
      <c r="H22" s="470">
        <v>0</v>
      </c>
      <c r="I22" s="471">
        <v>276</v>
      </c>
      <c r="J22" s="472">
        <v>1144.57</v>
      </c>
      <c r="K22" s="18">
        <v>563</v>
      </c>
    </row>
    <row r="23" spans="1:11" ht="12.75">
      <c r="A23" s="18">
        <v>12</v>
      </c>
      <c r="B23" s="19" t="s">
        <v>873</v>
      </c>
      <c r="C23" s="467">
        <v>87</v>
      </c>
      <c r="D23" s="468">
        <v>278.21</v>
      </c>
      <c r="E23" s="334">
        <v>29</v>
      </c>
      <c r="F23" s="468">
        <v>30.84</v>
      </c>
      <c r="G23" s="469">
        <v>0</v>
      </c>
      <c r="H23" s="470">
        <v>0</v>
      </c>
      <c r="I23" s="471">
        <v>58</v>
      </c>
      <c r="J23" s="472">
        <v>247.37</v>
      </c>
      <c r="K23" s="18">
        <v>193</v>
      </c>
    </row>
    <row r="24" spans="1:11" ht="12.75">
      <c r="A24" s="18">
        <v>13</v>
      </c>
      <c r="B24" s="19" t="s">
        <v>874</v>
      </c>
      <c r="C24" s="467">
        <v>650</v>
      </c>
      <c r="D24" s="468">
        <v>1775.32</v>
      </c>
      <c r="E24" s="334">
        <v>274</v>
      </c>
      <c r="F24" s="468">
        <v>249.72</v>
      </c>
      <c r="G24" s="469">
        <v>0</v>
      </c>
      <c r="H24" s="470">
        <v>0</v>
      </c>
      <c r="I24" s="471">
        <v>376</v>
      </c>
      <c r="J24" s="472">
        <v>1525.6</v>
      </c>
      <c r="K24" s="18">
        <v>590</v>
      </c>
    </row>
    <row r="25" spans="1:11" ht="12.75">
      <c r="A25" s="18">
        <v>14</v>
      </c>
      <c r="B25" s="19" t="s">
        <v>875</v>
      </c>
      <c r="C25" s="467">
        <v>215</v>
      </c>
      <c r="D25" s="468">
        <v>611.73</v>
      </c>
      <c r="E25" s="334">
        <v>93</v>
      </c>
      <c r="F25" s="468">
        <v>95.71</v>
      </c>
      <c r="G25" s="469">
        <v>0</v>
      </c>
      <c r="H25" s="470">
        <v>0</v>
      </c>
      <c r="I25" s="471">
        <v>122</v>
      </c>
      <c r="J25" s="472">
        <v>516.02</v>
      </c>
      <c r="K25" s="18">
        <v>299</v>
      </c>
    </row>
    <row r="26" spans="1:11" s="13" customFormat="1" ht="18.75" customHeight="1">
      <c r="A26" s="3" t="s">
        <v>17</v>
      </c>
      <c r="B26" s="19"/>
      <c r="C26" s="28">
        <v>5481</v>
      </c>
      <c r="D26" s="475">
        <v>15202.81</v>
      </c>
      <c r="E26" s="476">
        <v>2450</v>
      </c>
      <c r="F26" s="475">
        <v>2544.55</v>
      </c>
      <c r="G26" s="476">
        <v>0</v>
      </c>
      <c r="H26" s="475">
        <f>SUM(H12:H25)</f>
        <v>0</v>
      </c>
      <c r="I26" s="474">
        <v>3031</v>
      </c>
      <c r="J26" s="477">
        <f>SUM(J12:J25)</f>
        <v>12658.260000000002</v>
      </c>
      <c r="K26" s="474">
        <v>6321</v>
      </c>
    </row>
    <row r="27" s="13" customFormat="1" ht="12.75">
      <c r="A27" s="11" t="s">
        <v>40</v>
      </c>
    </row>
    <row r="28" s="13" customFormat="1" ht="12.75">
      <c r="A28" s="11"/>
    </row>
    <row r="29" s="13" customFormat="1" ht="12.75">
      <c r="A29" s="11"/>
    </row>
    <row r="30" s="13" customFormat="1" ht="12.75">
      <c r="A30" s="11"/>
    </row>
    <row r="31" spans="2:12" s="16" customFormat="1" ht="13.5" customHeight="1">
      <c r="B31" s="83"/>
      <c r="C31" s="83"/>
      <c r="D31" s="83"/>
      <c r="E31" s="83"/>
      <c r="F31" s="83"/>
      <c r="G31" s="83"/>
      <c r="H31" s="83"/>
      <c r="I31" s="620" t="s">
        <v>973</v>
      </c>
      <c r="J31" s="620"/>
      <c r="K31" s="83"/>
      <c r="L31" s="83"/>
    </row>
    <row r="32" spans="1:12" s="16" customFormat="1" ht="12.75" customHeight="1">
      <c r="A32" s="622" t="s">
        <v>13</v>
      </c>
      <c r="B32" s="622"/>
      <c r="C32" s="622"/>
      <c r="D32" s="622"/>
      <c r="E32" s="622"/>
      <c r="F32" s="622"/>
      <c r="G32" s="622"/>
      <c r="H32" s="622"/>
      <c r="I32" s="622"/>
      <c r="J32" s="622"/>
      <c r="K32" s="83"/>
      <c r="L32" s="83"/>
    </row>
    <row r="33" spans="1:12" s="16" customFormat="1" ht="12.75" customHeight="1">
      <c r="A33" s="622" t="s">
        <v>948</v>
      </c>
      <c r="B33" s="622"/>
      <c r="C33" s="622"/>
      <c r="D33" s="622"/>
      <c r="E33" s="622"/>
      <c r="F33" s="622"/>
      <c r="G33" s="622"/>
      <c r="H33" s="622"/>
      <c r="I33" s="622"/>
      <c r="J33" s="622"/>
      <c r="K33" s="83"/>
      <c r="L33" s="83"/>
    </row>
    <row r="34" spans="1:9" s="16" customFormat="1" ht="12.75">
      <c r="A34" s="15" t="s">
        <v>941</v>
      </c>
      <c r="B34" s="15"/>
      <c r="C34" s="15"/>
      <c r="D34" s="15"/>
      <c r="E34" s="15"/>
      <c r="F34" s="15"/>
      <c r="H34" s="602" t="s">
        <v>21</v>
      </c>
      <c r="I34" s="602"/>
    </row>
    <row r="35" s="16" customFormat="1" ht="12.75">
      <c r="A35" s="15"/>
    </row>
    <row r="36" spans="1:10" ht="12.75">
      <c r="A36" s="674"/>
      <c r="B36" s="674"/>
      <c r="C36" s="674"/>
      <c r="D36" s="674"/>
      <c r="E36" s="674"/>
      <c r="F36" s="674"/>
      <c r="G36" s="674"/>
      <c r="H36" s="674"/>
      <c r="I36" s="674"/>
      <c r="J36" s="674"/>
    </row>
  </sheetData>
  <sheetProtection/>
  <mergeCells count="21">
    <mergeCell ref="I1:J1"/>
    <mergeCell ref="A32:J32"/>
    <mergeCell ref="G9:H9"/>
    <mergeCell ref="I9:J9"/>
    <mergeCell ref="D1:E1"/>
    <mergeCell ref="A9:A10"/>
    <mergeCell ref="A36:J36"/>
    <mergeCell ref="E9:F9"/>
    <mergeCell ref="C9:D9"/>
    <mergeCell ref="H34:I34"/>
    <mergeCell ref="A33:J33"/>
    <mergeCell ref="A2:J2"/>
    <mergeCell ref="K9:K10"/>
    <mergeCell ref="C8:J8"/>
    <mergeCell ref="E7:H7"/>
    <mergeCell ref="A3:J3"/>
    <mergeCell ref="I31:J31"/>
    <mergeCell ref="I7:K7"/>
    <mergeCell ref="A7:B7"/>
    <mergeCell ref="A5:K5"/>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7.xml><?xml version="1.0" encoding="utf-8"?>
<worksheet xmlns="http://schemas.openxmlformats.org/spreadsheetml/2006/main" xmlns:r="http://schemas.openxmlformats.org/officeDocument/2006/relationships">
  <sheetPr>
    <pageSetUpPr fitToPage="1"/>
  </sheetPr>
  <dimension ref="A1:Q35"/>
  <sheetViews>
    <sheetView zoomScaleSheetLayoutView="90" zoomScalePageLayoutView="0" workbookViewId="0" topLeftCell="A7">
      <selection activeCell="I30" sqref="I30:J30"/>
    </sheetView>
  </sheetViews>
  <sheetFormatPr defaultColWidth="9.140625" defaultRowHeight="12.75"/>
  <cols>
    <col min="2" max="2" width="22.710937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02"/>
      <c r="E1" s="602"/>
      <c r="H1" s="40"/>
      <c r="J1" s="673" t="s">
        <v>68</v>
      </c>
      <c r="K1" s="673"/>
    </row>
    <row r="2" spans="1:10" ht="15">
      <c r="A2" s="678" t="s">
        <v>0</v>
      </c>
      <c r="B2" s="678"/>
      <c r="C2" s="678"/>
      <c r="D2" s="678"/>
      <c r="E2" s="678"/>
      <c r="F2" s="678"/>
      <c r="G2" s="678"/>
      <c r="H2" s="678"/>
      <c r="I2" s="678"/>
      <c r="J2" s="678"/>
    </row>
    <row r="3" spans="1:10" ht="18">
      <c r="A3" s="705" t="s">
        <v>653</v>
      </c>
      <c r="B3" s="705"/>
      <c r="C3" s="705"/>
      <c r="D3" s="705"/>
      <c r="E3" s="705"/>
      <c r="F3" s="705"/>
      <c r="G3" s="705"/>
      <c r="H3" s="705"/>
      <c r="I3" s="705"/>
      <c r="J3" s="705"/>
    </row>
    <row r="4" ht="10.5" customHeight="1"/>
    <row r="5" spans="1:12" s="16" customFormat="1" ht="15.75" customHeight="1">
      <c r="A5" s="795" t="s">
        <v>451</v>
      </c>
      <c r="B5" s="795"/>
      <c r="C5" s="795"/>
      <c r="D5" s="795"/>
      <c r="E5" s="795"/>
      <c r="F5" s="795"/>
      <c r="G5" s="795"/>
      <c r="H5" s="795"/>
      <c r="I5" s="795"/>
      <c r="J5" s="795"/>
      <c r="K5" s="795"/>
      <c r="L5" s="795"/>
    </row>
    <row r="6" spans="1:10" s="16" customFormat="1" ht="15.75" customHeight="1">
      <c r="A6" s="43"/>
      <c r="B6" s="43"/>
      <c r="C6" s="43"/>
      <c r="D6" s="43"/>
      <c r="E6" s="43"/>
      <c r="F6" s="43"/>
      <c r="G6" s="43"/>
      <c r="H6" s="43"/>
      <c r="I6" s="43"/>
      <c r="J6" s="43"/>
    </row>
    <row r="7" spans="1:11" s="16" customFormat="1" ht="12.75">
      <c r="A7" s="595" t="s">
        <v>931</v>
      </c>
      <c r="B7" s="595"/>
      <c r="I7" s="739" t="s">
        <v>824</v>
      </c>
      <c r="J7" s="739"/>
      <c r="K7" s="739"/>
    </row>
    <row r="8" spans="3:10" s="14" customFormat="1" ht="15.75" hidden="1">
      <c r="C8" s="678" t="s">
        <v>14</v>
      </c>
      <c r="D8" s="678"/>
      <c r="E8" s="678"/>
      <c r="F8" s="678"/>
      <c r="G8" s="678"/>
      <c r="H8" s="678"/>
      <c r="I8" s="678"/>
      <c r="J8" s="678"/>
    </row>
    <row r="9" spans="1:17" ht="30" customHeight="1">
      <c r="A9" s="671" t="s">
        <v>23</v>
      </c>
      <c r="B9" s="671" t="s">
        <v>36</v>
      </c>
      <c r="C9" s="577" t="s">
        <v>688</v>
      </c>
      <c r="D9" s="579"/>
      <c r="E9" s="577" t="s">
        <v>490</v>
      </c>
      <c r="F9" s="579"/>
      <c r="G9" s="577" t="s">
        <v>38</v>
      </c>
      <c r="H9" s="579"/>
      <c r="I9" s="581" t="s">
        <v>104</v>
      </c>
      <c r="J9" s="581"/>
      <c r="K9" s="671" t="s">
        <v>247</v>
      </c>
      <c r="P9" s="9"/>
      <c r="Q9" s="13"/>
    </row>
    <row r="10" spans="1:11" s="15" customFormat="1" ht="46.5" customHeight="1">
      <c r="A10" s="672"/>
      <c r="B10" s="672"/>
      <c r="C10" s="5" t="s">
        <v>39</v>
      </c>
      <c r="D10" s="5" t="s">
        <v>103</v>
      </c>
      <c r="E10" s="5" t="s">
        <v>39</v>
      </c>
      <c r="F10" s="5" t="s">
        <v>103</v>
      </c>
      <c r="G10" s="5" t="s">
        <v>39</v>
      </c>
      <c r="H10" s="5" t="s">
        <v>103</v>
      </c>
      <c r="I10" s="5" t="s">
        <v>136</v>
      </c>
      <c r="J10" s="5" t="s">
        <v>137</v>
      </c>
      <c r="K10" s="672"/>
    </row>
    <row r="11" spans="1:11" ht="12.75">
      <c r="A11" s="8">
        <v>1</v>
      </c>
      <c r="B11" s="8">
        <v>2</v>
      </c>
      <c r="C11" s="8">
        <v>3</v>
      </c>
      <c r="D11" s="8">
        <v>4</v>
      </c>
      <c r="E11" s="8">
        <v>5</v>
      </c>
      <c r="F11" s="8">
        <v>6</v>
      </c>
      <c r="G11" s="8">
        <v>7</v>
      </c>
      <c r="H11" s="8">
        <v>8</v>
      </c>
      <c r="I11" s="8">
        <v>9</v>
      </c>
      <c r="J11" s="8">
        <v>10</v>
      </c>
      <c r="K11" s="8">
        <v>11</v>
      </c>
    </row>
    <row r="12" spans="1:11" ht="12.75">
      <c r="A12" s="18">
        <v>1</v>
      </c>
      <c r="B12" s="19" t="s">
        <v>862</v>
      </c>
      <c r="C12" s="464">
        <v>933</v>
      </c>
      <c r="D12" s="465">
        <v>46.65</v>
      </c>
      <c r="E12" s="464">
        <v>933</v>
      </c>
      <c r="F12" s="478">
        <v>46.65</v>
      </c>
      <c r="G12" s="8">
        <v>0</v>
      </c>
      <c r="H12" s="466">
        <v>0</v>
      </c>
      <c r="I12" s="8">
        <f>C12-E12-G12</f>
        <v>0</v>
      </c>
      <c r="J12" s="465">
        <v>0</v>
      </c>
      <c r="K12" s="8">
        <v>0</v>
      </c>
    </row>
    <row r="13" spans="1:11" ht="12.75">
      <c r="A13" s="18">
        <v>2</v>
      </c>
      <c r="B13" s="19" t="s">
        <v>863</v>
      </c>
      <c r="C13" s="464">
        <v>884</v>
      </c>
      <c r="D13" s="465">
        <v>44.2</v>
      </c>
      <c r="E13" s="464">
        <v>884</v>
      </c>
      <c r="F13" s="478">
        <v>44.2</v>
      </c>
      <c r="G13" s="8">
        <v>0</v>
      </c>
      <c r="H13" s="466">
        <v>0</v>
      </c>
      <c r="I13" s="8">
        <f aca="true" t="shared" si="0" ref="I13:I25">C13-E13-G13</f>
        <v>0</v>
      </c>
      <c r="J13" s="465">
        <v>0</v>
      </c>
      <c r="K13" s="8">
        <v>0</v>
      </c>
    </row>
    <row r="14" spans="1:11" ht="12.75">
      <c r="A14" s="18">
        <v>3</v>
      </c>
      <c r="B14" s="19" t="s">
        <v>864</v>
      </c>
      <c r="C14" s="464">
        <v>693</v>
      </c>
      <c r="D14" s="465">
        <v>34.65</v>
      </c>
      <c r="E14" s="464">
        <v>693</v>
      </c>
      <c r="F14" s="478">
        <v>34.65</v>
      </c>
      <c r="G14" s="8">
        <v>0</v>
      </c>
      <c r="H14" s="466">
        <v>0</v>
      </c>
      <c r="I14" s="8">
        <f t="shared" si="0"/>
        <v>0</v>
      </c>
      <c r="J14" s="465">
        <v>0</v>
      </c>
      <c r="K14" s="8">
        <v>0</v>
      </c>
    </row>
    <row r="15" spans="1:11" ht="12.75">
      <c r="A15" s="18">
        <v>4</v>
      </c>
      <c r="B15" s="19" t="s">
        <v>865</v>
      </c>
      <c r="C15" s="464">
        <v>742</v>
      </c>
      <c r="D15" s="465">
        <v>37.1</v>
      </c>
      <c r="E15" s="464">
        <v>742</v>
      </c>
      <c r="F15" s="478">
        <v>37.1</v>
      </c>
      <c r="G15" s="8">
        <v>0</v>
      </c>
      <c r="H15" s="466">
        <v>0</v>
      </c>
      <c r="I15" s="8">
        <f t="shared" si="0"/>
        <v>0</v>
      </c>
      <c r="J15" s="465">
        <v>0</v>
      </c>
      <c r="K15" s="8">
        <v>0</v>
      </c>
    </row>
    <row r="16" spans="1:11" ht="12.75">
      <c r="A16" s="18">
        <v>5</v>
      </c>
      <c r="B16" s="19" t="s">
        <v>866</v>
      </c>
      <c r="C16" s="464">
        <v>884</v>
      </c>
      <c r="D16" s="465">
        <v>44.2</v>
      </c>
      <c r="E16" s="464">
        <v>884</v>
      </c>
      <c r="F16" s="478">
        <v>44.2</v>
      </c>
      <c r="G16" s="8">
        <v>0</v>
      </c>
      <c r="H16" s="466">
        <v>0</v>
      </c>
      <c r="I16" s="8">
        <f t="shared" si="0"/>
        <v>0</v>
      </c>
      <c r="J16" s="465">
        <v>0</v>
      </c>
      <c r="K16" s="8">
        <v>0</v>
      </c>
    </row>
    <row r="17" spans="1:11" ht="12.75">
      <c r="A17" s="18">
        <v>6</v>
      </c>
      <c r="B17" s="19" t="s">
        <v>867</v>
      </c>
      <c r="C17" s="464">
        <v>538</v>
      </c>
      <c r="D17" s="465">
        <v>26.900000000000002</v>
      </c>
      <c r="E17" s="464">
        <v>538</v>
      </c>
      <c r="F17" s="478">
        <v>26.900000000000002</v>
      </c>
      <c r="G17" s="8">
        <v>0</v>
      </c>
      <c r="H17" s="466">
        <v>0</v>
      </c>
      <c r="I17" s="8">
        <f t="shared" si="0"/>
        <v>0</v>
      </c>
      <c r="J17" s="465">
        <v>0</v>
      </c>
      <c r="K17" s="8">
        <v>0</v>
      </c>
    </row>
    <row r="18" spans="1:11" ht="12.75">
      <c r="A18" s="18">
        <v>7</v>
      </c>
      <c r="B18" s="19" t="s">
        <v>868</v>
      </c>
      <c r="C18" s="464">
        <v>953</v>
      </c>
      <c r="D18" s="465">
        <v>47.65</v>
      </c>
      <c r="E18" s="464">
        <v>953</v>
      </c>
      <c r="F18" s="478">
        <v>47.65</v>
      </c>
      <c r="G18" s="8">
        <v>0</v>
      </c>
      <c r="H18" s="466">
        <v>0</v>
      </c>
      <c r="I18" s="8">
        <f t="shared" si="0"/>
        <v>0</v>
      </c>
      <c r="J18" s="465">
        <v>0</v>
      </c>
      <c r="K18" s="8">
        <v>0</v>
      </c>
    </row>
    <row r="19" spans="1:11" ht="12.75">
      <c r="A19" s="18">
        <v>8</v>
      </c>
      <c r="B19" s="19" t="s">
        <v>869</v>
      </c>
      <c r="C19" s="464">
        <v>956</v>
      </c>
      <c r="D19" s="465">
        <v>47.8</v>
      </c>
      <c r="E19" s="464">
        <v>956</v>
      </c>
      <c r="F19" s="478">
        <v>47.8</v>
      </c>
      <c r="G19" s="8">
        <v>0</v>
      </c>
      <c r="H19" s="466">
        <v>0</v>
      </c>
      <c r="I19" s="8">
        <f t="shared" si="0"/>
        <v>0</v>
      </c>
      <c r="J19" s="465">
        <v>0</v>
      </c>
      <c r="K19" s="8">
        <v>0</v>
      </c>
    </row>
    <row r="20" spans="1:11" ht="12.75">
      <c r="A20" s="18">
        <v>9</v>
      </c>
      <c r="B20" s="19" t="s">
        <v>870</v>
      </c>
      <c r="C20" s="464">
        <v>945</v>
      </c>
      <c r="D20" s="465">
        <v>47.25</v>
      </c>
      <c r="E20" s="464">
        <v>945</v>
      </c>
      <c r="F20" s="478">
        <v>47.25</v>
      </c>
      <c r="G20" s="8">
        <v>0</v>
      </c>
      <c r="H20" s="466">
        <v>0</v>
      </c>
      <c r="I20" s="8">
        <f t="shared" si="0"/>
        <v>0</v>
      </c>
      <c r="J20" s="465">
        <v>0</v>
      </c>
      <c r="K20" s="8">
        <v>0</v>
      </c>
    </row>
    <row r="21" spans="1:11" ht="12.75">
      <c r="A21" s="18">
        <v>10</v>
      </c>
      <c r="B21" s="19" t="s">
        <v>871</v>
      </c>
      <c r="C21" s="464">
        <v>1420</v>
      </c>
      <c r="D21" s="465">
        <v>71</v>
      </c>
      <c r="E21" s="464">
        <v>1420</v>
      </c>
      <c r="F21" s="478">
        <v>71</v>
      </c>
      <c r="G21" s="8">
        <v>0</v>
      </c>
      <c r="H21" s="466">
        <v>0</v>
      </c>
      <c r="I21" s="8">
        <f t="shared" si="0"/>
        <v>0</v>
      </c>
      <c r="J21" s="465">
        <v>0</v>
      </c>
      <c r="K21" s="8">
        <v>0</v>
      </c>
    </row>
    <row r="22" spans="1:11" ht="12.75">
      <c r="A22" s="18">
        <v>11</v>
      </c>
      <c r="B22" s="19" t="s">
        <v>872</v>
      </c>
      <c r="C22" s="464">
        <v>1232</v>
      </c>
      <c r="D22" s="465">
        <v>61.599999999999994</v>
      </c>
      <c r="E22" s="464">
        <v>1232</v>
      </c>
      <c r="F22" s="478">
        <v>61.599999999999994</v>
      </c>
      <c r="G22" s="8">
        <v>0</v>
      </c>
      <c r="H22" s="466">
        <v>0</v>
      </c>
      <c r="I22" s="8">
        <f t="shared" si="0"/>
        <v>0</v>
      </c>
      <c r="J22" s="465">
        <v>0</v>
      </c>
      <c r="K22" s="8">
        <v>0</v>
      </c>
    </row>
    <row r="23" spans="1:11" ht="12.75">
      <c r="A23" s="18">
        <v>12</v>
      </c>
      <c r="B23" s="19" t="s">
        <v>873</v>
      </c>
      <c r="C23" s="464">
        <v>323</v>
      </c>
      <c r="D23" s="465">
        <v>16.15</v>
      </c>
      <c r="E23" s="464">
        <v>323</v>
      </c>
      <c r="F23" s="478">
        <v>16.15</v>
      </c>
      <c r="G23" s="8">
        <v>0</v>
      </c>
      <c r="H23" s="466">
        <v>0</v>
      </c>
      <c r="I23" s="8">
        <f t="shared" si="0"/>
        <v>0</v>
      </c>
      <c r="J23" s="465">
        <v>0</v>
      </c>
      <c r="K23" s="8">
        <v>0</v>
      </c>
    </row>
    <row r="24" spans="1:11" ht="12.75">
      <c r="A24" s="18">
        <v>13</v>
      </c>
      <c r="B24" s="19" t="s">
        <v>874</v>
      </c>
      <c r="C24" s="464">
        <v>1276</v>
      </c>
      <c r="D24" s="465">
        <v>63.8</v>
      </c>
      <c r="E24" s="464">
        <v>1276</v>
      </c>
      <c r="F24" s="478">
        <v>63.8</v>
      </c>
      <c r="G24" s="8">
        <v>0</v>
      </c>
      <c r="H24" s="466">
        <v>0</v>
      </c>
      <c r="I24" s="8">
        <f t="shared" si="0"/>
        <v>0</v>
      </c>
      <c r="J24" s="465">
        <v>0</v>
      </c>
      <c r="K24" s="8">
        <v>0</v>
      </c>
    </row>
    <row r="25" spans="1:11" ht="12.75">
      <c r="A25" s="18">
        <v>14</v>
      </c>
      <c r="B25" s="19" t="s">
        <v>875</v>
      </c>
      <c r="C25" s="464">
        <v>579</v>
      </c>
      <c r="D25" s="465">
        <v>28.95</v>
      </c>
      <c r="E25" s="464">
        <v>579</v>
      </c>
      <c r="F25" s="478">
        <v>28.95</v>
      </c>
      <c r="G25" s="8">
        <v>0</v>
      </c>
      <c r="H25" s="466">
        <v>0</v>
      </c>
      <c r="I25" s="8">
        <f t="shared" si="0"/>
        <v>0</v>
      </c>
      <c r="J25" s="465">
        <v>0</v>
      </c>
      <c r="K25" s="8">
        <v>0</v>
      </c>
    </row>
    <row r="26" spans="1:11" s="13" customFormat="1" ht="19.5" customHeight="1">
      <c r="A26" s="574" t="s">
        <v>17</v>
      </c>
      <c r="B26" s="575"/>
      <c r="C26" s="464">
        <v>12358</v>
      </c>
      <c r="D26" s="465">
        <v>617.9</v>
      </c>
      <c r="E26" s="473">
        <v>12358</v>
      </c>
      <c r="F26" s="478">
        <v>617.9</v>
      </c>
      <c r="G26" s="473">
        <f>SUM(G12:G25)</f>
        <v>0</v>
      </c>
      <c r="H26" s="465">
        <f>SUM(H12:H25)</f>
        <v>0</v>
      </c>
      <c r="I26" s="464">
        <f>SUM(I12:I25)</f>
        <v>0</v>
      </c>
      <c r="J26" s="464">
        <f>SUM(J12:J25)</f>
        <v>0</v>
      </c>
      <c r="K26" s="464">
        <f>SUM(K12:K25)</f>
        <v>0</v>
      </c>
    </row>
    <row r="27" s="13" customFormat="1" ht="12.75"/>
    <row r="28" s="13" customFormat="1" ht="12.75">
      <c r="A28" s="11" t="s">
        <v>40</v>
      </c>
    </row>
    <row r="29" spans="3:6" ht="15.75" customHeight="1">
      <c r="C29" s="675"/>
      <c r="D29" s="675"/>
      <c r="E29" s="675"/>
      <c r="F29" s="675"/>
    </row>
    <row r="30" spans="2:14" s="16" customFormat="1" ht="13.5" customHeight="1">
      <c r="B30" s="83"/>
      <c r="C30" s="83"/>
      <c r="D30" s="83"/>
      <c r="E30" s="83"/>
      <c r="F30" s="83"/>
      <c r="G30" s="83"/>
      <c r="H30" s="83"/>
      <c r="I30" s="620" t="s">
        <v>973</v>
      </c>
      <c r="J30" s="620"/>
      <c r="K30" s="83"/>
      <c r="L30" s="83"/>
      <c r="M30" s="83"/>
      <c r="N30" s="83"/>
    </row>
    <row r="31" spans="1:14" s="16" customFormat="1" ht="12.75" customHeight="1">
      <c r="A31" s="622" t="s">
        <v>13</v>
      </c>
      <c r="B31" s="622"/>
      <c r="C31" s="622"/>
      <c r="D31" s="622"/>
      <c r="E31" s="622"/>
      <c r="F31" s="622"/>
      <c r="G31" s="622"/>
      <c r="H31" s="622"/>
      <c r="I31" s="622"/>
      <c r="J31" s="622"/>
      <c r="K31" s="83"/>
      <c r="L31" s="83"/>
      <c r="M31" s="83"/>
      <c r="N31" s="83"/>
    </row>
    <row r="32" spans="1:14" s="16" customFormat="1" ht="12.75" customHeight="1">
      <c r="A32" s="622" t="s">
        <v>948</v>
      </c>
      <c r="B32" s="622"/>
      <c r="C32" s="622"/>
      <c r="D32" s="622"/>
      <c r="E32" s="622"/>
      <c r="F32" s="622"/>
      <c r="G32" s="622"/>
      <c r="H32" s="622"/>
      <c r="I32" s="622"/>
      <c r="J32" s="622"/>
      <c r="K32" s="83"/>
      <c r="L32" s="83"/>
      <c r="M32" s="83"/>
      <c r="N32" s="83"/>
    </row>
    <row r="33" spans="1:9" s="16" customFormat="1" ht="12.75">
      <c r="A33" s="15" t="s">
        <v>941</v>
      </c>
      <c r="B33" s="15"/>
      <c r="C33" s="15"/>
      <c r="D33" s="15"/>
      <c r="E33" s="15"/>
      <c r="F33" s="15"/>
      <c r="H33" s="602" t="s">
        <v>21</v>
      </c>
      <c r="I33" s="602"/>
    </row>
    <row r="34" s="16" customFormat="1" ht="12.75">
      <c r="A34" s="15"/>
    </row>
    <row r="35" spans="1:10" ht="12.75">
      <c r="A35" s="674"/>
      <c r="B35" s="674"/>
      <c r="C35" s="674"/>
      <c r="D35" s="674"/>
      <c r="E35" s="674"/>
      <c r="F35" s="674"/>
      <c r="G35" s="674"/>
      <c r="H35" s="674"/>
      <c r="I35" s="674"/>
      <c r="J35" s="674"/>
    </row>
  </sheetData>
  <sheetProtection/>
  <mergeCells count="22">
    <mergeCell ref="A5:L5"/>
    <mergeCell ref="J1:K1"/>
    <mergeCell ref="I9:J9"/>
    <mergeCell ref="D1:E1"/>
    <mergeCell ref="A2:J2"/>
    <mergeCell ref="A3:J3"/>
    <mergeCell ref="I7:K7"/>
    <mergeCell ref="K9:K10"/>
    <mergeCell ref="E9:F9"/>
    <mergeCell ref="A7:B7"/>
    <mergeCell ref="A32:J32"/>
    <mergeCell ref="G9:H9"/>
    <mergeCell ref="A35:J35"/>
    <mergeCell ref="A26:B26"/>
    <mergeCell ref="A31:J31"/>
    <mergeCell ref="H33:I33"/>
    <mergeCell ref="C8:J8"/>
    <mergeCell ref="A9:A10"/>
    <mergeCell ref="B9:B10"/>
    <mergeCell ref="C9:D9"/>
    <mergeCell ref="C29:F29"/>
    <mergeCell ref="I30:J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8.xml><?xml version="1.0" encoding="utf-8"?>
<worksheet xmlns="http://schemas.openxmlformats.org/spreadsheetml/2006/main" xmlns:r="http://schemas.openxmlformats.org/officeDocument/2006/relationships">
  <sheetPr>
    <pageSetUpPr fitToPage="1"/>
  </sheetPr>
  <dimension ref="A1:S35"/>
  <sheetViews>
    <sheetView zoomScaleSheetLayoutView="90" zoomScalePageLayoutView="0" workbookViewId="0" topLeftCell="A7">
      <selection activeCell="I30" sqref="I30:J30"/>
    </sheetView>
  </sheetViews>
  <sheetFormatPr defaultColWidth="9.140625" defaultRowHeight="12.75"/>
  <cols>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 min="14" max="14" width="9.00390625" style="0" bestFit="1" customWidth="1"/>
  </cols>
  <sheetData>
    <row r="1" spans="4:11" ht="22.5" customHeight="1">
      <c r="D1" s="602"/>
      <c r="E1" s="602"/>
      <c r="H1" s="40"/>
      <c r="J1" s="673" t="s">
        <v>491</v>
      </c>
      <c r="K1" s="673"/>
    </row>
    <row r="2" spans="1:10" ht="15">
      <c r="A2" s="678" t="s">
        <v>0</v>
      </c>
      <c r="B2" s="678"/>
      <c r="C2" s="678"/>
      <c r="D2" s="678"/>
      <c r="E2" s="678"/>
      <c r="F2" s="678"/>
      <c r="G2" s="678"/>
      <c r="H2" s="678"/>
      <c r="I2" s="678"/>
      <c r="J2" s="678"/>
    </row>
    <row r="3" spans="1:10" ht="18">
      <c r="A3" s="705" t="s">
        <v>653</v>
      </c>
      <c r="B3" s="705"/>
      <c r="C3" s="705"/>
      <c r="D3" s="705"/>
      <c r="E3" s="705"/>
      <c r="F3" s="705"/>
      <c r="G3" s="705"/>
      <c r="H3" s="705"/>
      <c r="I3" s="705"/>
      <c r="J3" s="705"/>
    </row>
    <row r="4" ht="10.5" customHeight="1"/>
    <row r="5" spans="1:12" s="16" customFormat="1" ht="15.75" customHeight="1">
      <c r="A5" s="796" t="s">
        <v>501</v>
      </c>
      <c r="B5" s="796"/>
      <c r="C5" s="796"/>
      <c r="D5" s="796"/>
      <c r="E5" s="796"/>
      <c r="F5" s="796"/>
      <c r="G5" s="796"/>
      <c r="H5" s="796"/>
      <c r="I5" s="796"/>
      <c r="J5" s="796"/>
      <c r="K5" s="796"/>
      <c r="L5" s="796"/>
    </row>
    <row r="6" spans="1:10" s="16" customFormat="1" ht="15.75" customHeight="1">
      <c r="A6" s="43"/>
      <c r="B6" s="43"/>
      <c r="C6" s="43"/>
      <c r="D6" s="43"/>
      <c r="E6" s="43"/>
      <c r="F6" s="43"/>
      <c r="G6" s="43"/>
      <c r="H6" s="43"/>
      <c r="I6" s="43"/>
      <c r="J6" s="43"/>
    </row>
    <row r="7" spans="1:11" s="16" customFormat="1" ht="12.75">
      <c r="A7" s="595" t="s">
        <v>931</v>
      </c>
      <c r="B7" s="595"/>
      <c r="I7" s="739" t="s">
        <v>825</v>
      </c>
      <c r="J7" s="739"/>
      <c r="K7" s="739"/>
    </row>
    <row r="8" spans="3:10" s="14" customFormat="1" ht="15.75" hidden="1">
      <c r="C8" s="678" t="s">
        <v>14</v>
      </c>
      <c r="D8" s="678"/>
      <c r="E8" s="678"/>
      <c r="F8" s="678"/>
      <c r="G8" s="678"/>
      <c r="H8" s="678"/>
      <c r="I8" s="678"/>
      <c r="J8" s="678"/>
    </row>
    <row r="9" spans="1:19" ht="31.5" customHeight="1">
      <c r="A9" s="671" t="s">
        <v>23</v>
      </c>
      <c r="B9" s="671" t="s">
        <v>36</v>
      </c>
      <c r="C9" s="577" t="s">
        <v>762</v>
      </c>
      <c r="D9" s="579"/>
      <c r="E9" s="577" t="s">
        <v>490</v>
      </c>
      <c r="F9" s="579"/>
      <c r="G9" s="577" t="s">
        <v>38</v>
      </c>
      <c r="H9" s="579"/>
      <c r="I9" s="581" t="s">
        <v>104</v>
      </c>
      <c r="J9" s="581"/>
      <c r="K9" s="671" t="s">
        <v>528</v>
      </c>
      <c r="R9" s="9"/>
      <c r="S9" s="13"/>
    </row>
    <row r="10" spans="1:11" s="15" customFormat="1" ht="46.5" customHeight="1">
      <c r="A10" s="672"/>
      <c r="B10" s="672"/>
      <c r="C10" s="5" t="s">
        <v>39</v>
      </c>
      <c r="D10" s="5" t="s">
        <v>103</v>
      </c>
      <c r="E10" s="5" t="s">
        <v>39</v>
      </c>
      <c r="F10" s="5" t="s">
        <v>103</v>
      </c>
      <c r="G10" s="5" t="s">
        <v>39</v>
      </c>
      <c r="H10" s="5" t="s">
        <v>103</v>
      </c>
      <c r="I10" s="5" t="s">
        <v>136</v>
      </c>
      <c r="J10" s="5" t="s">
        <v>137</v>
      </c>
      <c r="K10" s="672"/>
    </row>
    <row r="11" spans="1:11" ht="12.75">
      <c r="A11" s="297">
        <v>1</v>
      </c>
      <c r="B11" s="297">
        <v>2</v>
      </c>
      <c r="C11" s="297">
        <v>3</v>
      </c>
      <c r="D11" s="297">
        <v>4</v>
      </c>
      <c r="E11" s="297">
        <v>5</v>
      </c>
      <c r="F11" s="297">
        <v>6</v>
      </c>
      <c r="G11" s="297">
        <v>7</v>
      </c>
      <c r="H11" s="297">
        <v>8</v>
      </c>
      <c r="I11" s="297">
        <v>9</v>
      </c>
      <c r="J11" s="297">
        <v>10</v>
      </c>
      <c r="K11" s="297">
        <v>11</v>
      </c>
    </row>
    <row r="12" spans="1:11" ht="12.75">
      <c r="A12" s="18">
        <v>1</v>
      </c>
      <c r="B12" s="19" t="s">
        <v>862</v>
      </c>
      <c r="C12" s="464">
        <v>171</v>
      </c>
      <c r="D12" s="465">
        <v>8.55</v>
      </c>
      <c r="E12" s="464">
        <v>171</v>
      </c>
      <c r="F12" s="465">
        <v>8.55</v>
      </c>
      <c r="G12" s="8">
        <v>0</v>
      </c>
      <c r="H12" s="466">
        <v>0</v>
      </c>
      <c r="I12" s="464">
        <v>0</v>
      </c>
      <c r="J12" s="465">
        <v>0</v>
      </c>
      <c r="K12" s="8">
        <v>0</v>
      </c>
    </row>
    <row r="13" spans="1:11" ht="12.75">
      <c r="A13" s="18">
        <v>2</v>
      </c>
      <c r="B13" s="19" t="s">
        <v>863</v>
      </c>
      <c r="C13" s="464">
        <v>139</v>
      </c>
      <c r="D13" s="465">
        <v>6.95</v>
      </c>
      <c r="E13" s="464">
        <v>139</v>
      </c>
      <c r="F13" s="465">
        <v>6.95</v>
      </c>
      <c r="G13" s="8">
        <v>0</v>
      </c>
      <c r="H13" s="466">
        <v>0</v>
      </c>
      <c r="I13" s="464">
        <v>0</v>
      </c>
      <c r="J13" s="465">
        <v>0</v>
      </c>
      <c r="K13" s="8">
        <v>0</v>
      </c>
    </row>
    <row r="14" spans="1:11" ht="12.75">
      <c r="A14" s="18">
        <v>3</v>
      </c>
      <c r="B14" s="19" t="s">
        <v>864</v>
      </c>
      <c r="C14" s="464">
        <v>82</v>
      </c>
      <c r="D14" s="465">
        <v>4.1</v>
      </c>
      <c r="E14" s="464">
        <v>82</v>
      </c>
      <c r="F14" s="465">
        <v>4.1</v>
      </c>
      <c r="G14" s="8">
        <v>0</v>
      </c>
      <c r="H14" s="466">
        <v>0</v>
      </c>
      <c r="I14" s="464">
        <v>0</v>
      </c>
      <c r="J14" s="465">
        <v>0</v>
      </c>
      <c r="K14" s="8">
        <v>0</v>
      </c>
    </row>
    <row r="15" spans="1:11" ht="12.75">
      <c r="A15" s="18">
        <v>4</v>
      </c>
      <c r="B15" s="19" t="s">
        <v>865</v>
      </c>
      <c r="C15" s="464">
        <v>104</v>
      </c>
      <c r="D15" s="465">
        <v>5.2</v>
      </c>
      <c r="E15" s="464">
        <v>104</v>
      </c>
      <c r="F15" s="465">
        <v>5.2</v>
      </c>
      <c r="G15" s="8">
        <v>0</v>
      </c>
      <c r="H15" s="466">
        <v>0</v>
      </c>
      <c r="I15" s="464">
        <v>0</v>
      </c>
      <c r="J15" s="465">
        <v>0</v>
      </c>
      <c r="K15" s="8">
        <v>0</v>
      </c>
    </row>
    <row r="16" spans="1:11" ht="12.75">
      <c r="A16" s="18">
        <v>5</v>
      </c>
      <c r="B16" s="19" t="s">
        <v>866</v>
      </c>
      <c r="C16" s="464">
        <v>98</v>
      </c>
      <c r="D16" s="465">
        <v>4.9</v>
      </c>
      <c r="E16" s="464">
        <v>98</v>
      </c>
      <c r="F16" s="465">
        <v>4.9</v>
      </c>
      <c r="G16" s="8">
        <v>0</v>
      </c>
      <c r="H16" s="466">
        <v>0</v>
      </c>
      <c r="I16" s="464">
        <v>0</v>
      </c>
      <c r="J16" s="465">
        <v>0</v>
      </c>
      <c r="K16" s="8">
        <v>0</v>
      </c>
    </row>
    <row r="17" spans="1:11" ht="12.75">
      <c r="A17" s="18">
        <v>6</v>
      </c>
      <c r="B17" s="19" t="s">
        <v>867</v>
      </c>
      <c r="C17" s="464">
        <v>58</v>
      </c>
      <c r="D17" s="465">
        <v>2.9</v>
      </c>
      <c r="E17" s="464">
        <v>58</v>
      </c>
      <c r="F17" s="465">
        <v>2.9</v>
      </c>
      <c r="G17" s="8">
        <v>0</v>
      </c>
      <c r="H17" s="466">
        <v>0</v>
      </c>
      <c r="I17" s="464">
        <v>0</v>
      </c>
      <c r="J17" s="465">
        <v>0</v>
      </c>
      <c r="K17" s="8">
        <v>0</v>
      </c>
    </row>
    <row r="18" spans="1:11" ht="12.75">
      <c r="A18" s="18">
        <v>7</v>
      </c>
      <c r="B18" s="19" t="s">
        <v>868</v>
      </c>
      <c r="C18" s="464">
        <v>117</v>
      </c>
      <c r="D18" s="465">
        <v>5.85</v>
      </c>
      <c r="E18" s="464">
        <v>117</v>
      </c>
      <c r="F18" s="465">
        <v>5.85</v>
      </c>
      <c r="G18" s="8">
        <v>0</v>
      </c>
      <c r="H18" s="466">
        <v>0</v>
      </c>
      <c r="I18" s="464">
        <v>0</v>
      </c>
      <c r="J18" s="465">
        <v>0</v>
      </c>
      <c r="K18" s="8">
        <v>0</v>
      </c>
    </row>
    <row r="19" spans="1:11" ht="12.75">
      <c r="A19" s="18">
        <v>8</v>
      </c>
      <c r="B19" s="19" t="s">
        <v>869</v>
      </c>
      <c r="C19" s="464">
        <v>80</v>
      </c>
      <c r="D19" s="465">
        <v>4</v>
      </c>
      <c r="E19" s="464">
        <v>80</v>
      </c>
      <c r="F19" s="465">
        <v>4</v>
      </c>
      <c r="G19" s="8">
        <v>0</v>
      </c>
      <c r="H19" s="466">
        <v>0</v>
      </c>
      <c r="I19" s="464">
        <v>0</v>
      </c>
      <c r="J19" s="465">
        <v>0</v>
      </c>
      <c r="K19" s="8">
        <v>0</v>
      </c>
    </row>
    <row r="20" spans="1:11" ht="12.75">
      <c r="A20" s="18">
        <v>9</v>
      </c>
      <c r="B20" s="19" t="s">
        <v>870</v>
      </c>
      <c r="C20" s="464">
        <v>104</v>
      </c>
      <c r="D20" s="465">
        <v>5.2</v>
      </c>
      <c r="E20" s="464">
        <v>104</v>
      </c>
      <c r="F20" s="465">
        <v>5.2</v>
      </c>
      <c r="G20" s="8">
        <v>0</v>
      </c>
      <c r="H20" s="466">
        <v>0</v>
      </c>
      <c r="I20" s="464">
        <v>0</v>
      </c>
      <c r="J20" s="465">
        <v>0</v>
      </c>
      <c r="K20" s="8">
        <v>0</v>
      </c>
    </row>
    <row r="21" spans="1:11" ht="12.75">
      <c r="A21" s="18">
        <v>10</v>
      </c>
      <c r="B21" s="19" t="s">
        <v>871</v>
      </c>
      <c r="C21" s="464">
        <v>175</v>
      </c>
      <c r="D21" s="465">
        <v>8.75</v>
      </c>
      <c r="E21" s="464">
        <v>175</v>
      </c>
      <c r="F21" s="465">
        <v>8.75</v>
      </c>
      <c r="G21" s="8">
        <v>0</v>
      </c>
      <c r="H21" s="466">
        <v>0</v>
      </c>
      <c r="I21" s="464">
        <v>0</v>
      </c>
      <c r="J21" s="465">
        <v>0</v>
      </c>
      <c r="K21" s="8">
        <v>0</v>
      </c>
    </row>
    <row r="22" spans="1:11" ht="12.75">
      <c r="A22" s="18">
        <v>11</v>
      </c>
      <c r="B22" s="19" t="s">
        <v>872</v>
      </c>
      <c r="C22" s="464">
        <v>106</v>
      </c>
      <c r="D22" s="465">
        <v>5.3</v>
      </c>
      <c r="E22" s="464">
        <v>106</v>
      </c>
      <c r="F22" s="465">
        <v>5.3</v>
      </c>
      <c r="G22" s="8">
        <v>0</v>
      </c>
      <c r="H22" s="466">
        <v>0</v>
      </c>
      <c r="I22" s="464">
        <v>0</v>
      </c>
      <c r="J22" s="465">
        <v>0</v>
      </c>
      <c r="K22" s="8">
        <v>0</v>
      </c>
    </row>
    <row r="23" spans="1:11" ht="12.75">
      <c r="A23" s="18">
        <v>12</v>
      </c>
      <c r="B23" s="19" t="s">
        <v>873</v>
      </c>
      <c r="C23" s="464">
        <v>56</v>
      </c>
      <c r="D23" s="465">
        <v>2.8</v>
      </c>
      <c r="E23" s="464">
        <v>56</v>
      </c>
      <c r="F23" s="465">
        <v>2.8</v>
      </c>
      <c r="G23" s="8">
        <v>0</v>
      </c>
      <c r="H23" s="466">
        <v>0</v>
      </c>
      <c r="I23" s="464">
        <v>0</v>
      </c>
      <c r="J23" s="465">
        <v>0</v>
      </c>
      <c r="K23" s="8">
        <v>0</v>
      </c>
    </row>
    <row r="24" spans="1:11" ht="12.75">
      <c r="A24" s="18">
        <v>13</v>
      </c>
      <c r="B24" s="19" t="s">
        <v>874</v>
      </c>
      <c r="C24" s="464">
        <v>89</v>
      </c>
      <c r="D24" s="465">
        <v>4.45</v>
      </c>
      <c r="E24" s="464">
        <v>89</v>
      </c>
      <c r="F24" s="465">
        <v>4.45</v>
      </c>
      <c r="G24" s="8">
        <v>0</v>
      </c>
      <c r="H24" s="466">
        <v>0</v>
      </c>
      <c r="I24" s="464">
        <v>0</v>
      </c>
      <c r="J24" s="465">
        <v>0</v>
      </c>
      <c r="K24" s="8">
        <v>0</v>
      </c>
    </row>
    <row r="25" spans="1:11" ht="12.75">
      <c r="A25" s="18">
        <v>14</v>
      </c>
      <c r="B25" s="19" t="s">
        <v>875</v>
      </c>
      <c r="C25" s="464">
        <v>94</v>
      </c>
      <c r="D25" s="465">
        <v>4.7</v>
      </c>
      <c r="E25" s="464">
        <v>94</v>
      </c>
      <c r="F25" s="465">
        <v>4.7</v>
      </c>
      <c r="G25" s="8">
        <v>0</v>
      </c>
      <c r="H25" s="466">
        <v>0</v>
      </c>
      <c r="I25" s="464">
        <v>0</v>
      </c>
      <c r="J25" s="465">
        <v>0</v>
      </c>
      <c r="K25" s="8">
        <v>0</v>
      </c>
    </row>
    <row r="26" spans="1:11" s="13" customFormat="1" ht="17.25" customHeight="1">
      <c r="A26" s="574" t="s">
        <v>17</v>
      </c>
      <c r="B26" s="575"/>
      <c r="C26" s="169">
        <v>1473</v>
      </c>
      <c r="D26" s="169">
        <v>73.65</v>
      </c>
      <c r="E26" s="169">
        <v>1473</v>
      </c>
      <c r="F26" s="477">
        <v>73.65</v>
      </c>
      <c r="G26" s="169">
        <f>SUM(G12:G25)</f>
        <v>0</v>
      </c>
      <c r="H26" s="477">
        <f>SUM(H12:H25)</f>
        <v>0</v>
      </c>
      <c r="I26" s="169">
        <f>SUM(I12:I25)</f>
        <v>0</v>
      </c>
      <c r="J26" s="169">
        <f>SUM(J12:J25)</f>
        <v>0</v>
      </c>
      <c r="K26" s="169">
        <f>SUM(K12:K25)</f>
        <v>0</v>
      </c>
    </row>
    <row r="27" s="13" customFormat="1" ht="12.75"/>
    <row r="28" s="13" customFormat="1" ht="12.75">
      <c r="A28" s="11" t="s">
        <v>40</v>
      </c>
    </row>
    <row r="29" spans="3:6" ht="15.75" customHeight="1">
      <c r="C29" s="675"/>
      <c r="D29" s="675"/>
      <c r="E29" s="675"/>
      <c r="F29" s="675"/>
    </row>
    <row r="30" spans="2:16" s="16" customFormat="1" ht="13.5" customHeight="1">
      <c r="B30" s="83"/>
      <c r="C30" s="83"/>
      <c r="D30" s="83"/>
      <c r="E30" s="83"/>
      <c r="F30" s="83"/>
      <c r="G30" s="83"/>
      <c r="H30" s="83"/>
      <c r="I30" s="620" t="s">
        <v>973</v>
      </c>
      <c r="J30" s="620"/>
      <c r="K30" s="83"/>
      <c r="L30" s="83"/>
      <c r="M30" s="83"/>
      <c r="N30" s="83"/>
      <c r="O30" s="83"/>
      <c r="P30" s="83"/>
    </row>
    <row r="31" spans="1:16" s="16" customFormat="1" ht="12.75" customHeight="1">
      <c r="A31" s="622" t="s">
        <v>13</v>
      </c>
      <c r="B31" s="622"/>
      <c r="C31" s="622"/>
      <c r="D31" s="622"/>
      <c r="E31" s="622"/>
      <c r="F31" s="622"/>
      <c r="G31" s="622"/>
      <c r="H31" s="622"/>
      <c r="I31" s="622"/>
      <c r="J31" s="622"/>
      <c r="K31" s="83"/>
      <c r="L31" s="83"/>
      <c r="M31" s="83"/>
      <c r="N31" s="83"/>
      <c r="O31" s="83"/>
      <c r="P31" s="83"/>
    </row>
    <row r="32" spans="1:16" s="16" customFormat="1" ht="12.75" customHeight="1">
      <c r="A32" s="622" t="s">
        <v>948</v>
      </c>
      <c r="B32" s="622"/>
      <c r="C32" s="622"/>
      <c r="D32" s="622"/>
      <c r="E32" s="622"/>
      <c r="F32" s="622"/>
      <c r="G32" s="622"/>
      <c r="H32" s="622"/>
      <c r="I32" s="622"/>
      <c r="J32" s="622"/>
      <c r="K32" s="83"/>
      <c r="L32" s="83"/>
      <c r="M32" s="83"/>
      <c r="N32" s="83"/>
      <c r="O32" s="83"/>
      <c r="P32" s="83"/>
    </row>
    <row r="33" spans="1:9" s="16" customFormat="1" ht="12.75">
      <c r="A33" s="15" t="s">
        <v>941</v>
      </c>
      <c r="B33" s="15"/>
      <c r="C33" s="15"/>
      <c r="D33" s="15"/>
      <c r="E33" s="15"/>
      <c r="F33" s="15"/>
      <c r="H33" s="602" t="s">
        <v>21</v>
      </c>
      <c r="I33" s="602"/>
    </row>
    <row r="34" s="16" customFormat="1" ht="12.75">
      <c r="A34" s="15"/>
    </row>
    <row r="35" spans="1:10" ht="12.75">
      <c r="A35" s="674"/>
      <c r="B35" s="674"/>
      <c r="C35" s="674"/>
      <c r="D35" s="674"/>
      <c r="E35" s="674"/>
      <c r="F35" s="674"/>
      <c r="G35" s="674"/>
      <c r="H35" s="674"/>
      <c r="I35" s="674"/>
      <c r="J35" s="674"/>
    </row>
  </sheetData>
  <sheetProtection/>
  <mergeCells count="22">
    <mergeCell ref="A35:J35"/>
    <mergeCell ref="K9:K10"/>
    <mergeCell ref="C29:F29"/>
    <mergeCell ref="I30:J30"/>
    <mergeCell ref="A31:J31"/>
    <mergeCell ref="A32:J32"/>
    <mergeCell ref="H33:I33"/>
    <mergeCell ref="A26:B26"/>
    <mergeCell ref="C8:J8"/>
    <mergeCell ref="A9:A10"/>
    <mergeCell ref="B9:B10"/>
    <mergeCell ref="C9:D9"/>
    <mergeCell ref="E9:F9"/>
    <mergeCell ref="G9:H9"/>
    <mergeCell ref="I9:J9"/>
    <mergeCell ref="D1:E1"/>
    <mergeCell ref="J1:K1"/>
    <mergeCell ref="A2:J2"/>
    <mergeCell ref="A3:J3"/>
    <mergeCell ref="A5:L5"/>
    <mergeCell ref="A7:B7"/>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9.xml><?xml version="1.0" encoding="utf-8"?>
<worksheet xmlns="http://schemas.openxmlformats.org/spreadsheetml/2006/main" xmlns:r="http://schemas.openxmlformats.org/officeDocument/2006/relationships">
  <sheetPr>
    <pageSetUpPr fitToPage="1"/>
  </sheetPr>
  <dimension ref="A1:O30"/>
  <sheetViews>
    <sheetView zoomScaleSheetLayoutView="100" zoomScalePageLayoutView="0" workbookViewId="0" topLeftCell="A7">
      <selection activeCell="D27" sqref="D27:I27"/>
    </sheetView>
  </sheetViews>
  <sheetFormatPr defaultColWidth="9.140625" defaultRowHeight="12.75"/>
  <cols>
    <col min="1" max="1" width="7.140625" style="0" customWidth="1"/>
    <col min="2" max="2" width="22.140625" style="0" customWidth="1"/>
    <col min="3" max="3" width="14.57421875" style="0" customWidth="1"/>
    <col min="4" max="4" width="16.57421875" style="302" customWidth="1"/>
    <col min="5" max="8" width="18.421875" style="302" customWidth="1"/>
  </cols>
  <sheetData>
    <row r="1" ht="12.75">
      <c r="H1" s="306" t="s">
        <v>530</v>
      </c>
    </row>
    <row r="2" spans="1:15" ht="18">
      <c r="A2" s="666" t="s">
        <v>0</v>
      </c>
      <c r="B2" s="666"/>
      <c r="C2" s="666"/>
      <c r="D2" s="666"/>
      <c r="E2" s="666"/>
      <c r="F2" s="666"/>
      <c r="G2" s="666"/>
      <c r="H2" s="666"/>
      <c r="I2" s="240"/>
      <c r="J2" s="240"/>
      <c r="K2" s="240"/>
      <c r="L2" s="240"/>
      <c r="M2" s="240"/>
      <c r="N2" s="240"/>
      <c r="O2" s="240"/>
    </row>
    <row r="3" spans="1:15" ht="21">
      <c r="A3" s="667" t="s">
        <v>689</v>
      </c>
      <c r="B3" s="667"/>
      <c r="C3" s="667"/>
      <c r="D3" s="667"/>
      <c r="E3" s="667"/>
      <c r="F3" s="667"/>
      <c r="G3" s="667"/>
      <c r="H3" s="667"/>
      <c r="I3" s="241"/>
      <c r="J3" s="241"/>
      <c r="K3" s="241"/>
      <c r="L3" s="241"/>
      <c r="M3" s="241"/>
      <c r="N3" s="241"/>
      <c r="O3" s="241"/>
    </row>
    <row r="4" spans="1:15" ht="15">
      <c r="A4" s="208"/>
      <c r="B4" s="208"/>
      <c r="C4" s="208"/>
      <c r="D4" s="299"/>
      <c r="E4" s="299"/>
      <c r="F4" s="299"/>
      <c r="G4" s="299"/>
      <c r="H4" s="299"/>
      <c r="I4" s="208"/>
      <c r="J4" s="208"/>
      <c r="K4" s="208"/>
      <c r="L4" s="208"/>
      <c r="M4" s="208"/>
      <c r="N4" s="208"/>
      <c r="O4" s="208"/>
    </row>
    <row r="5" spans="1:15" ht="18">
      <c r="A5" s="666" t="s">
        <v>529</v>
      </c>
      <c r="B5" s="666"/>
      <c r="C5" s="666"/>
      <c r="D5" s="666"/>
      <c r="E5" s="666"/>
      <c r="F5" s="666"/>
      <c r="G5" s="666"/>
      <c r="H5" s="666"/>
      <c r="I5" s="240"/>
      <c r="J5" s="240"/>
      <c r="K5" s="240"/>
      <c r="L5" s="240"/>
      <c r="M5" s="240"/>
      <c r="N5" s="240"/>
      <c r="O5" s="240"/>
    </row>
    <row r="6" spans="1:15" ht="15">
      <c r="A6" s="209" t="s">
        <v>264</v>
      </c>
      <c r="B6" s="209" t="s">
        <v>944</v>
      </c>
      <c r="C6" s="208"/>
      <c r="D6" s="299"/>
      <c r="E6" s="299"/>
      <c r="F6" s="799" t="s">
        <v>821</v>
      </c>
      <c r="G6" s="799"/>
      <c r="H6" s="799"/>
      <c r="I6" s="208"/>
      <c r="J6" s="208"/>
      <c r="K6" s="208"/>
      <c r="L6" s="242"/>
      <c r="M6" s="242"/>
      <c r="N6" s="797"/>
      <c r="O6" s="797"/>
    </row>
    <row r="7" spans="1:8" ht="31.5" customHeight="1">
      <c r="A7" s="768" t="s">
        <v>2</v>
      </c>
      <c r="B7" s="768" t="s">
        <v>3</v>
      </c>
      <c r="C7" s="798" t="s">
        <v>400</v>
      </c>
      <c r="D7" s="800" t="s">
        <v>507</v>
      </c>
      <c r="E7" s="801"/>
      <c r="F7" s="801"/>
      <c r="G7" s="801"/>
      <c r="H7" s="802"/>
    </row>
    <row r="8" spans="1:8" ht="34.5" customHeight="1">
      <c r="A8" s="768"/>
      <c r="B8" s="768"/>
      <c r="C8" s="798"/>
      <c r="D8" s="300" t="s">
        <v>508</v>
      </c>
      <c r="E8" s="300" t="s">
        <v>509</v>
      </c>
      <c r="F8" s="300" t="s">
        <v>510</v>
      </c>
      <c r="G8" s="300" t="s">
        <v>715</v>
      </c>
      <c r="H8" s="300" t="s">
        <v>46</v>
      </c>
    </row>
    <row r="9" spans="1:8" ht="15">
      <c r="A9" s="243">
        <v>1</v>
      </c>
      <c r="B9" s="243">
        <v>2</v>
      </c>
      <c r="C9" s="243">
        <v>3</v>
      </c>
      <c r="D9" s="243">
        <v>4</v>
      </c>
      <c r="E9" s="243">
        <v>5</v>
      </c>
      <c r="F9" s="243">
        <v>6</v>
      </c>
      <c r="G9" s="243">
        <v>7</v>
      </c>
      <c r="H9" s="243">
        <v>8</v>
      </c>
    </row>
    <row r="10" spans="1:8" ht="16.5">
      <c r="A10" s="18">
        <v>1</v>
      </c>
      <c r="B10" s="19" t="s">
        <v>862</v>
      </c>
      <c r="C10" s="449">
        <v>925</v>
      </c>
      <c r="D10" s="449">
        <v>925</v>
      </c>
      <c r="E10" s="480">
        <v>0</v>
      </c>
      <c r="F10" s="479">
        <f aca="true" t="shared" si="0" ref="F10:F23">C10-D10</f>
        <v>0</v>
      </c>
      <c r="G10" s="479">
        <v>0</v>
      </c>
      <c r="H10" s="213"/>
    </row>
    <row r="11" spans="1:8" ht="16.5">
      <c r="A11" s="18">
        <v>2</v>
      </c>
      <c r="B11" s="19" t="s">
        <v>863</v>
      </c>
      <c r="C11" s="449">
        <v>883</v>
      </c>
      <c r="D11" s="449">
        <v>883</v>
      </c>
      <c r="E11" s="480">
        <v>0</v>
      </c>
      <c r="F11" s="479">
        <f t="shared" si="0"/>
        <v>0</v>
      </c>
      <c r="G11" s="479">
        <v>0</v>
      </c>
      <c r="H11" s="213"/>
    </row>
    <row r="12" spans="1:8" ht="16.5">
      <c r="A12" s="18">
        <v>3</v>
      </c>
      <c r="B12" s="19" t="s">
        <v>864</v>
      </c>
      <c r="C12" s="449">
        <v>691</v>
      </c>
      <c r="D12" s="449">
        <v>691</v>
      </c>
      <c r="E12" s="480">
        <v>0</v>
      </c>
      <c r="F12" s="479">
        <f t="shared" si="0"/>
        <v>0</v>
      </c>
      <c r="G12" s="479">
        <v>0</v>
      </c>
      <c r="H12" s="213"/>
    </row>
    <row r="13" spans="1:8" ht="16.5">
      <c r="A13" s="18">
        <v>4</v>
      </c>
      <c r="B13" s="19" t="s">
        <v>865</v>
      </c>
      <c r="C13" s="449">
        <v>741</v>
      </c>
      <c r="D13" s="449">
        <v>741</v>
      </c>
      <c r="E13" s="480">
        <v>0</v>
      </c>
      <c r="F13" s="479">
        <f t="shared" si="0"/>
        <v>0</v>
      </c>
      <c r="G13" s="479">
        <v>0</v>
      </c>
      <c r="H13" s="213"/>
    </row>
    <row r="14" spans="1:8" ht="16.5">
      <c r="A14" s="18">
        <v>5</v>
      </c>
      <c r="B14" s="19" t="s">
        <v>866</v>
      </c>
      <c r="C14" s="449">
        <v>881</v>
      </c>
      <c r="D14" s="449">
        <v>881</v>
      </c>
      <c r="E14" s="480">
        <v>0</v>
      </c>
      <c r="F14" s="479">
        <f t="shared" si="0"/>
        <v>0</v>
      </c>
      <c r="G14" s="479">
        <v>0</v>
      </c>
      <c r="H14" s="213"/>
    </row>
    <row r="15" spans="1:8" ht="16.5">
      <c r="A15" s="18">
        <v>6</v>
      </c>
      <c r="B15" s="19" t="s">
        <v>867</v>
      </c>
      <c r="C15" s="449">
        <v>535</v>
      </c>
      <c r="D15" s="449">
        <v>535</v>
      </c>
      <c r="E15" s="480">
        <v>0</v>
      </c>
      <c r="F15" s="479">
        <f t="shared" si="0"/>
        <v>0</v>
      </c>
      <c r="G15" s="479">
        <v>0</v>
      </c>
      <c r="H15" s="213"/>
    </row>
    <row r="16" spans="1:8" ht="16.5">
      <c r="A16" s="18">
        <v>7</v>
      </c>
      <c r="B16" s="19" t="s">
        <v>868</v>
      </c>
      <c r="C16" s="449">
        <v>947</v>
      </c>
      <c r="D16" s="449">
        <v>947</v>
      </c>
      <c r="E16" s="480">
        <v>0</v>
      </c>
      <c r="F16" s="479">
        <f t="shared" si="0"/>
        <v>0</v>
      </c>
      <c r="G16" s="479">
        <v>0</v>
      </c>
      <c r="H16" s="213"/>
    </row>
    <row r="17" spans="1:8" ht="16.5">
      <c r="A17" s="18">
        <v>8</v>
      </c>
      <c r="B17" s="19" t="s">
        <v>869</v>
      </c>
      <c r="C17" s="449">
        <v>953</v>
      </c>
      <c r="D17" s="449">
        <v>953</v>
      </c>
      <c r="E17" s="480">
        <v>0</v>
      </c>
      <c r="F17" s="479">
        <f t="shared" si="0"/>
        <v>0</v>
      </c>
      <c r="G17" s="479">
        <v>0</v>
      </c>
      <c r="H17" s="213"/>
    </row>
    <row r="18" spans="1:8" ht="16.5">
      <c r="A18" s="18">
        <v>9</v>
      </c>
      <c r="B18" s="19" t="s">
        <v>870</v>
      </c>
      <c r="C18" s="449">
        <v>943</v>
      </c>
      <c r="D18" s="449">
        <v>943</v>
      </c>
      <c r="E18" s="480">
        <v>0</v>
      </c>
      <c r="F18" s="479">
        <f t="shared" si="0"/>
        <v>0</v>
      </c>
      <c r="G18" s="479">
        <v>0</v>
      </c>
      <c r="H18" s="213"/>
    </row>
    <row r="19" spans="1:8" ht="16.5">
      <c r="A19" s="18">
        <v>10</v>
      </c>
      <c r="B19" s="19" t="s">
        <v>871</v>
      </c>
      <c r="C19" s="449">
        <v>1420</v>
      </c>
      <c r="D19" s="449">
        <v>1420</v>
      </c>
      <c r="E19" s="480">
        <v>0</v>
      </c>
      <c r="F19" s="479">
        <f t="shared" si="0"/>
        <v>0</v>
      </c>
      <c r="G19" s="479">
        <v>0</v>
      </c>
      <c r="H19" s="213"/>
    </row>
    <row r="20" spans="1:8" ht="16.5">
      <c r="A20" s="18">
        <v>11</v>
      </c>
      <c r="B20" s="19" t="s">
        <v>872</v>
      </c>
      <c r="C20" s="449">
        <v>1232</v>
      </c>
      <c r="D20" s="449">
        <v>1232</v>
      </c>
      <c r="E20" s="480">
        <v>0</v>
      </c>
      <c r="F20" s="479">
        <f t="shared" si="0"/>
        <v>0</v>
      </c>
      <c r="G20" s="479">
        <v>0</v>
      </c>
      <c r="H20" s="213"/>
    </row>
    <row r="21" spans="1:8" ht="16.5">
      <c r="A21" s="18">
        <v>12</v>
      </c>
      <c r="B21" s="19" t="s">
        <v>873</v>
      </c>
      <c r="C21" s="449">
        <v>321</v>
      </c>
      <c r="D21" s="449">
        <v>321</v>
      </c>
      <c r="E21" s="480">
        <v>0</v>
      </c>
      <c r="F21" s="479">
        <f t="shared" si="0"/>
        <v>0</v>
      </c>
      <c r="G21" s="479">
        <v>0</v>
      </c>
      <c r="H21" s="213"/>
    </row>
    <row r="22" spans="1:8" ht="16.5">
      <c r="A22" s="18">
        <v>13</v>
      </c>
      <c r="B22" s="19" t="s">
        <v>874</v>
      </c>
      <c r="C22" s="449">
        <v>1277</v>
      </c>
      <c r="D22" s="449">
        <v>1277</v>
      </c>
      <c r="E22" s="480">
        <v>0</v>
      </c>
      <c r="F22" s="479">
        <f t="shared" si="0"/>
        <v>0</v>
      </c>
      <c r="G22" s="479">
        <v>0</v>
      </c>
      <c r="H22" s="213"/>
    </row>
    <row r="23" spans="1:8" ht="16.5">
      <c r="A23" s="18">
        <v>14</v>
      </c>
      <c r="B23" s="19" t="s">
        <v>875</v>
      </c>
      <c r="C23" s="449">
        <v>578</v>
      </c>
      <c r="D23" s="449">
        <v>578</v>
      </c>
      <c r="E23" s="480">
        <v>0</v>
      </c>
      <c r="F23" s="479">
        <f t="shared" si="0"/>
        <v>0</v>
      </c>
      <c r="G23" s="479">
        <v>0</v>
      </c>
      <c r="H23" s="229"/>
    </row>
    <row r="24" spans="1:8" ht="15" customHeight="1">
      <c r="A24" s="3" t="s">
        <v>17</v>
      </c>
      <c r="B24" s="19"/>
      <c r="C24" s="236">
        <f>SUM(C10:C23)</f>
        <v>12327</v>
      </c>
      <c r="D24" s="236">
        <f>SUM(D10:D23)</f>
        <v>12327</v>
      </c>
      <c r="E24" s="481">
        <f>SUM(E10:E23)</f>
        <v>0</v>
      </c>
      <c r="F24" s="482">
        <f>SUM(F10:F23)</f>
        <v>0</v>
      </c>
      <c r="G24" s="479">
        <v>0</v>
      </c>
      <c r="H24" s="229"/>
    </row>
    <row r="25" spans="1:8" ht="15" customHeight="1">
      <c r="A25" s="215"/>
      <c r="B25" s="215"/>
      <c r="C25" s="215"/>
      <c r="D25" s="216"/>
      <c r="E25" s="216"/>
      <c r="F25" s="216"/>
      <c r="G25" s="216"/>
      <c r="H25" s="216"/>
    </row>
    <row r="26" spans="1:8" ht="15" customHeight="1">
      <c r="A26" s="215"/>
      <c r="B26" s="215"/>
      <c r="C26" s="215"/>
      <c r="D26" s="216"/>
      <c r="E26" s="216"/>
      <c r="F26" s="216"/>
      <c r="G26" s="216"/>
      <c r="H26" s="216"/>
    </row>
    <row r="27" spans="1:9" ht="15" customHeight="1">
      <c r="A27" s="215"/>
      <c r="B27" s="215"/>
      <c r="C27" s="215"/>
      <c r="D27" s="664" t="s">
        <v>973</v>
      </c>
      <c r="E27" s="664"/>
      <c r="F27" s="664"/>
      <c r="G27" s="664"/>
      <c r="H27" s="664"/>
      <c r="I27" s="664"/>
    </row>
    <row r="28" spans="1:9" ht="12.75">
      <c r="A28" s="215" t="s">
        <v>941</v>
      </c>
      <c r="C28" s="215"/>
      <c r="D28" s="664" t="s">
        <v>13</v>
      </c>
      <c r="E28" s="664"/>
      <c r="F28" s="664"/>
      <c r="G28" s="664"/>
      <c r="H28" s="664"/>
      <c r="I28" s="664"/>
    </row>
    <row r="29" spans="4:9" ht="12.75">
      <c r="D29" s="664" t="s">
        <v>957</v>
      </c>
      <c r="E29" s="664"/>
      <c r="F29" s="664"/>
      <c r="G29" s="664"/>
      <c r="H29" s="664"/>
      <c r="I29" s="664"/>
    </row>
    <row r="30" spans="4:9" ht="12.75">
      <c r="D30" s="665" t="s">
        <v>83</v>
      </c>
      <c r="E30" s="665"/>
      <c r="F30" s="665"/>
      <c r="G30" s="665"/>
      <c r="H30" s="665"/>
      <c r="I30" s="215"/>
    </row>
  </sheetData>
  <sheetProtection/>
  <mergeCells count="13">
    <mergeCell ref="D28:I28"/>
    <mergeCell ref="D29:I29"/>
    <mergeCell ref="D30:H30"/>
    <mergeCell ref="A2:H2"/>
    <mergeCell ref="A3:H3"/>
    <mergeCell ref="A5:H5"/>
    <mergeCell ref="D7:H7"/>
    <mergeCell ref="N6:O6"/>
    <mergeCell ref="A7:A8"/>
    <mergeCell ref="B7:B8"/>
    <mergeCell ref="C7:C8"/>
    <mergeCell ref="F6:H6"/>
    <mergeCell ref="D27:I2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zoomScale="80" zoomScaleNormal="80" zoomScaleSheetLayoutView="86" zoomScalePageLayoutView="0" workbookViewId="0" topLeftCell="A19">
      <selection activeCell="W48" sqref="W48"/>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10</v>
      </c>
      <c r="H1" s="602"/>
      <c r="I1" s="602"/>
      <c r="R1" s="598" t="s">
        <v>55</v>
      </c>
      <c r="S1" s="598"/>
    </row>
    <row r="2" spans="1:19" s="14" customFormat="1" ht="15.75">
      <c r="A2" s="599" t="s">
        <v>0</v>
      </c>
      <c r="B2" s="599"/>
      <c r="C2" s="599"/>
      <c r="D2" s="599"/>
      <c r="E2" s="599"/>
      <c r="F2" s="599"/>
      <c r="G2" s="599"/>
      <c r="H2" s="599"/>
      <c r="I2" s="599"/>
      <c r="J2" s="599"/>
      <c r="K2" s="599"/>
      <c r="L2" s="599"/>
      <c r="M2" s="599"/>
      <c r="N2" s="599"/>
      <c r="O2" s="599"/>
      <c r="P2" s="599"/>
      <c r="Q2" s="599"/>
      <c r="R2" s="599"/>
      <c r="S2" s="599"/>
    </row>
    <row r="3" spans="1:19" s="14" customFormat="1" ht="20.25" customHeight="1">
      <c r="A3" s="600" t="s">
        <v>653</v>
      </c>
      <c r="B3" s="600"/>
      <c r="C3" s="600"/>
      <c r="D3" s="600"/>
      <c r="E3" s="600"/>
      <c r="F3" s="600"/>
      <c r="G3" s="600"/>
      <c r="H3" s="600"/>
      <c r="I3" s="600"/>
      <c r="J3" s="600"/>
      <c r="K3" s="600"/>
      <c r="L3" s="600"/>
      <c r="M3" s="600"/>
      <c r="N3" s="600"/>
      <c r="O3" s="600"/>
      <c r="P3" s="600"/>
      <c r="Q3" s="600"/>
      <c r="R3" s="600"/>
      <c r="S3" s="600"/>
    </row>
    <row r="5" spans="1:19" s="14" customFormat="1" ht="15.75">
      <c r="A5" s="601" t="s">
        <v>654</v>
      </c>
      <c r="B5" s="601"/>
      <c r="C5" s="601"/>
      <c r="D5" s="601"/>
      <c r="E5" s="601"/>
      <c r="F5" s="601"/>
      <c r="G5" s="601"/>
      <c r="H5" s="601"/>
      <c r="I5" s="601"/>
      <c r="J5" s="601"/>
      <c r="K5" s="601"/>
      <c r="L5" s="601"/>
      <c r="M5" s="601"/>
      <c r="N5" s="601"/>
      <c r="O5" s="601"/>
      <c r="P5" s="601"/>
      <c r="Q5" s="601"/>
      <c r="R5" s="601"/>
      <c r="S5" s="601"/>
    </row>
    <row r="6" spans="1:2" ht="12.75">
      <c r="A6" s="595" t="s">
        <v>930</v>
      </c>
      <c r="B6" s="595"/>
    </row>
    <row r="7" spans="1:19" ht="12.75">
      <c r="A7" s="595" t="s">
        <v>169</v>
      </c>
      <c r="B7" s="595"/>
      <c r="C7" s="595"/>
      <c r="D7" s="595"/>
      <c r="E7" s="595"/>
      <c r="F7" s="595"/>
      <c r="G7" s="595"/>
      <c r="H7" s="595"/>
      <c r="I7" s="595"/>
      <c r="R7" s="29"/>
      <c r="S7" s="29"/>
    </row>
    <row r="9" spans="1:12" ht="18" customHeight="1">
      <c r="A9" s="5"/>
      <c r="B9" s="581" t="s">
        <v>42</v>
      </c>
      <c r="C9" s="581"/>
      <c r="D9" s="581" t="s">
        <v>43</v>
      </c>
      <c r="E9" s="581"/>
      <c r="F9" s="581" t="s">
        <v>44</v>
      </c>
      <c r="G9" s="581"/>
      <c r="H9" s="603" t="s">
        <v>45</v>
      </c>
      <c r="I9" s="603"/>
      <c r="J9" s="581" t="s">
        <v>46</v>
      </c>
      <c r="K9" s="581"/>
      <c r="L9" s="26" t="s">
        <v>17</v>
      </c>
    </row>
    <row r="10" spans="1:12" s="68" customFormat="1" ht="13.5" customHeight="1">
      <c r="A10" s="70">
        <v>1</v>
      </c>
      <c r="B10" s="586">
        <v>2</v>
      </c>
      <c r="C10" s="586"/>
      <c r="D10" s="586">
        <v>3</v>
      </c>
      <c r="E10" s="586"/>
      <c r="F10" s="586">
        <v>4</v>
      </c>
      <c r="G10" s="586"/>
      <c r="H10" s="586">
        <v>5</v>
      </c>
      <c r="I10" s="586"/>
      <c r="J10" s="586">
        <v>6</v>
      </c>
      <c r="K10" s="586"/>
      <c r="L10" s="70">
        <v>7</v>
      </c>
    </row>
    <row r="11" spans="1:12" ht="12.75">
      <c r="A11" s="3" t="s">
        <v>47</v>
      </c>
      <c r="B11" s="584">
        <v>81</v>
      </c>
      <c r="C11" s="584"/>
      <c r="D11" s="584">
        <v>13</v>
      </c>
      <c r="E11" s="584"/>
      <c r="F11" s="584">
        <v>259</v>
      </c>
      <c r="G11" s="584"/>
      <c r="H11" s="584">
        <v>43</v>
      </c>
      <c r="I11" s="584"/>
      <c r="J11" s="584">
        <v>173</v>
      </c>
      <c r="K11" s="584"/>
      <c r="L11" s="18">
        <f>SUM(B11:K11)</f>
        <v>569</v>
      </c>
    </row>
    <row r="12" spans="1:12" ht="12.75">
      <c r="A12" s="3" t="s">
        <v>48</v>
      </c>
      <c r="B12" s="584">
        <v>2012</v>
      </c>
      <c r="C12" s="584"/>
      <c r="D12" s="584">
        <v>296</v>
      </c>
      <c r="E12" s="584"/>
      <c r="F12" s="584">
        <v>7254</v>
      </c>
      <c r="G12" s="584"/>
      <c r="H12" s="584">
        <v>1168</v>
      </c>
      <c r="I12" s="584"/>
      <c r="J12" s="584">
        <v>3074</v>
      </c>
      <c r="K12" s="584"/>
      <c r="L12" s="18">
        <f>SUM(B12:K12)</f>
        <v>13804</v>
      </c>
    </row>
    <row r="13" spans="1:12" ht="12.75">
      <c r="A13" s="3" t="s">
        <v>17</v>
      </c>
      <c r="B13" s="573">
        <f>SUM(B11:C12)</f>
        <v>2093</v>
      </c>
      <c r="C13" s="573"/>
      <c r="D13" s="573">
        <f>SUM(D11:E12)</f>
        <v>309</v>
      </c>
      <c r="E13" s="573"/>
      <c r="F13" s="573">
        <f>SUM(F11:G12)</f>
        <v>7513</v>
      </c>
      <c r="G13" s="573"/>
      <c r="H13" s="573">
        <f>SUM(H11:I12)</f>
        <v>1211</v>
      </c>
      <c r="I13" s="573"/>
      <c r="J13" s="573">
        <f>SUM(J11:K12)</f>
        <v>3247</v>
      </c>
      <c r="K13" s="573"/>
      <c r="L13" s="3">
        <f>SUM(L11:L12)</f>
        <v>14373</v>
      </c>
    </row>
    <row r="14" spans="1:12" ht="12.75">
      <c r="A14" s="12"/>
      <c r="B14" s="12"/>
      <c r="C14" s="12"/>
      <c r="D14" s="12"/>
      <c r="E14" s="12"/>
      <c r="F14" s="12"/>
      <c r="G14" s="12"/>
      <c r="H14" s="12"/>
      <c r="I14" s="12"/>
      <c r="J14" s="12"/>
      <c r="K14" s="12"/>
      <c r="L14" s="12"/>
    </row>
    <row r="15" spans="1:12" ht="12.75">
      <c r="A15" s="591" t="s">
        <v>440</v>
      </c>
      <c r="B15" s="591"/>
      <c r="C15" s="591"/>
      <c r="D15" s="591"/>
      <c r="E15" s="591"/>
      <c r="F15" s="591"/>
      <c r="G15" s="591"/>
      <c r="H15" s="12"/>
      <c r="I15" s="12"/>
      <c r="J15" s="12"/>
      <c r="K15" s="12"/>
      <c r="L15" s="12"/>
    </row>
    <row r="16" spans="1:12" ht="12.75" customHeight="1">
      <c r="A16" s="593" t="s">
        <v>177</v>
      </c>
      <c r="B16" s="594"/>
      <c r="C16" s="592" t="s">
        <v>205</v>
      </c>
      <c r="D16" s="592"/>
      <c r="E16" s="3" t="s">
        <v>17</v>
      </c>
      <c r="I16" s="12"/>
      <c r="J16" s="12"/>
      <c r="K16" s="12"/>
      <c r="L16" s="12"/>
    </row>
    <row r="17" spans="1:12" ht="12.75">
      <c r="A17" s="574">
        <v>600</v>
      </c>
      <c r="B17" s="575"/>
      <c r="C17" s="574">
        <v>8400</v>
      </c>
      <c r="D17" s="575"/>
      <c r="E17" s="3">
        <v>9000</v>
      </c>
      <c r="I17" s="12"/>
      <c r="J17" s="12"/>
      <c r="K17" s="12"/>
      <c r="L17" s="12"/>
    </row>
    <row r="18" spans="1:12" ht="12.75">
      <c r="A18" s="574"/>
      <c r="B18" s="575"/>
      <c r="C18" s="574"/>
      <c r="D18" s="575"/>
      <c r="E18" s="3"/>
      <c r="I18" s="12"/>
      <c r="J18" s="12"/>
      <c r="K18" s="12"/>
      <c r="L18" s="12"/>
    </row>
    <row r="19" spans="1:12" ht="12.75">
      <c r="A19" s="277"/>
      <c r="B19" s="277"/>
      <c r="C19" s="277"/>
      <c r="D19" s="277"/>
      <c r="E19" s="277"/>
      <c r="F19" s="277"/>
      <c r="G19" s="277"/>
      <c r="H19" s="12"/>
      <c r="I19" s="12"/>
      <c r="J19" s="12"/>
      <c r="K19" s="12"/>
      <c r="L19" s="12"/>
    </row>
    <row r="21" spans="1:19" ht="18.75" customHeight="1">
      <c r="A21" s="590" t="s">
        <v>170</v>
      </c>
      <c r="B21" s="590"/>
      <c r="C21" s="590"/>
      <c r="D21" s="590"/>
      <c r="E21" s="590"/>
      <c r="F21" s="590"/>
      <c r="G21" s="590"/>
      <c r="H21" s="590"/>
      <c r="I21" s="590"/>
      <c r="J21" s="590"/>
      <c r="K21" s="590"/>
      <c r="L21" s="590"/>
      <c r="M21" s="590"/>
      <c r="N21" s="590"/>
      <c r="O21" s="590"/>
      <c r="P21" s="590"/>
      <c r="Q21" s="590"/>
      <c r="R21" s="590"/>
      <c r="S21" s="590"/>
    </row>
    <row r="22" spans="1:20" ht="12.75">
      <c r="A22" s="581" t="s">
        <v>23</v>
      </c>
      <c r="B22" s="581" t="s">
        <v>49</v>
      </c>
      <c r="C22" s="581"/>
      <c r="D22" s="581"/>
      <c r="E22" s="616" t="s">
        <v>24</v>
      </c>
      <c r="F22" s="616"/>
      <c r="G22" s="616"/>
      <c r="H22" s="616"/>
      <c r="I22" s="616"/>
      <c r="J22" s="616"/>
      <c r="K22" s="616"/>
      <c r="L22" s="616"/>
      <c r="M22" s="573" t="s">
        <v>25</v>
      </c>
      <c r="N22" s="573"/>
      <c r="O22" s="573"/>
      <c r="P22" s="573"/>
      <c r="Q22" s="573"/>
      <c r="R22" s="573"/>
      <c r="S22" s="573"/>
      <c r="T22" s="573"/>
    </row>
    <row r="23" spans="1:20" ht="33.75" customHeight="1">
      <c r="A23" s="581"/>
      <c r="B23" s="581"/>
      <c r="C23" s="581"/>
      <c r="D23" s="581"/>
      <c r="E23" s="577" t="s">
        <v>133</v>
      </c>
      <c r="F23" s="579"/>
      <c r="G23" s="577" t="s">
        <v>171</v>
      </c>
      <c r="H23" s="579"/>
      <c r="I23" s="581" t="s">
        <v>50</v>
      </c>
      <c r="J23" s="581"/>
      <c r="K23" s="577" t="s">
        <v>93</v>
      </c>
      <c r="L23" s="579"/>
      <c r="M23" s="577" t="s">
        <v>94</v>
      </c>
      <c r="N23" s="579"/>
      <c r="O23" s="577" t="s">
        <v>171</v>
      </c>
      <c r="P23" s="579"/>
      <c r="Q23" s="581" t="s">
        <v>50</v>
      </c>
      <c r="R23" s="581"/>
      <c r="S23" s="581" t="s">
        <v>93</v>
      </c>
      <c r="T23" s="581"/>
    </row>
    <row r="24" spans="1:20" s="68" customFormat="1" ht="15.75" customHeight="1">
      <c r="A24" s="70">
        <v>1</v>
      </c>
      <c r="B24" s="613">
        <v>2</v>
      </c>
      <c r="C24" s="614"/>
      <c r="D24" s="615"/>
      <c r="E24" s="613">
        <v>3</v>
      </c>
      <c r="F24" s="615"/>
      <c r="G24" s="613">
        <v>4</v>
      </c>
      <c r="H24" s="615"/>
      <c r="I24" s="586">
        <v>5</v>
      </c>
      <c r="J24" s="586"/>
      <c r="K24" s="586">
        <v>6</v>
      </c>
      <c r="L24" s="586"/>
      <c r="M24" s="613">
        <v>3</v>
      </c>
      <c r="N24" s="615"/>
      <c r="O24" s="613">
        <v>4</v>
      </c>
      <c r="P24" s="615"/>
      <c r="Q24" s="586">
        <v>5</v>
      </c>
      <c r="R24" s="586"/>
      <c r="S24" s="586">
        <v>6</v>
      </c>
      <c r="T24" s="586"/>
    </row>
    <row r="25" spans="1:20" ht="27.75" customHeight="1">
      <c r="A25" s="67">
        <v>1</v>
      </c>
      <c r="B25" s="617" t="s">
        <v>500</v>
      </c>
      <c r="C25" s="618"/>
      <c r="D25" s="619"/>
      <c r="E25" s="582">
        <v>100</v>
      </c>
      <c r="F25" s="583"/>
      <c r="G25" s="574" t="s">
        <v>367</v>
      </c>
      <c r="H25" s="575"/>
      <c r="I25" s="585">
        <v>340</v>
      </c>
      <c r="J25" s="585"/>
      <c r="K25" s="584">
        <v>8</v>
      </c>
      <c r="L25" s="584"/>
      <c r="M25" s="582">
        <v>150</v>
      </c>
      <c r="N25" s="583"/>
      <c r="O25" s="574" t="s">
        <v>367</v>
      </c>
      <c r="P25" s="575"/>
      <c r="Q25" s="585">
        <v>510</v>
      </c>
      <c r="R25" s="585"/>
      <c r="S25" s="584">
        <v>14</v>
      </c>
      <c r="T25" s="584"/>
    </row>
    <row r="26" spans="1:20" ht="12.75">
      <c r="A26" s="67">
        <v>2</v>
      </c>
      <c r="B26" s="587" t="s">
        <v>51</v>
      </c>
      <c r="C26" s="588"/>
      <c r="D26" s="589"/>
      <c r="E26" s="582">
        <v>30</v>
      </c>
      <c r="F26" s="583"/>
      <c r="G26" s="582">
        <v>2.1</v>
      </c>
      <c r="H26" s="583"/>
      <c r="I26" s="585">
        <v>105</v>
      </c>
      <c r="J26" s="585"/>
      <c r="K26" s="584">
        <v>7.5</v>
      </c>
      <c r="L26" s="584"/>
      <c r="M26" s="582">
        <v>30</v>
      </c>
      <c r="N26" s="583"/>
      <c r="O26" s="582">
        <v>2.75</v>
      </c>
      <c r="P26" s="583"/>
      <c r="Q26" s="585">
        <v>157.5</v>
      </c>
      <c r="R26" s="585"/>
      <c r="S26" s="584">
        <v>6</v>
      </c>
      <c r="T26" s="584"/>
    </row>
    <row r="27" spans="1:20" ht="12.75">
      <c r="A27" s="67">
        <v>3</v>
      </c>
      <c r="B27" s="587" t="s">
        <v>172</v>
      </c>
      <c r="C27" s="588"/>
      <c r="D27" s="589"/>
      <c r="E27" s="582">
        <v>50</v>
      </c>
      <c r="F27" s="583"/>
      <c r="G27" s="582">
        <v>1.5</v>
      </c>
      <c r="H27" s="583"/>
      <c r="I27" s="585">
        <v>25</v>
      </c>
      <c r="J27" s="585"/>
      <c r="K27" s="584"/>
      <c r="L27" s="584"/>
      <c r="M27" s="582">
        <v>75</v>
      </c>
      <c r="N27" s="583"/>
      <c r="O27" s="582">
        <v>2</v>
      </c>
      <c r="P27" s="583"/>
      <c r="Q27" s="585">
        <v>37.5</v>
      </c>
      <c r="R27" s="585"/>
      <c r="S27" s="584"/>
      <c r="T27" s="584"/>
    </row>
    <row r="28" spans="1:20" ht="12.75">
      <c r="A28" s="67">
        <v>4</v>
      </c>
      <c r="B28" s="587" t="s">
        <v>52</v>
      </c>
      <c r="C28" s="588"/>
      <c r="D28" s="589"/>
      <c r="E28" s="582">
        <v>5</v>
      </c>
      <c r="F28" s="583"/>
      <c r="G28" s="582">
        <v>0.56</v>
      </c>
      <c r="H28" s="583"/>
      <c r="I28" s="585">
        <v>45</v>
      </c>
      <c r="J28" s="585"/>
      <c r="K28" s="584"/>
      <c r="L28" s="584"/>
      <c r="M28" s="582">
        <v>7.5</v>
      </c>
      <c r="N28" s="583"/>
      <c r="O28" s="582">
        <v>0.75</v>
      </c>
      <c r="P28" s="583"/>
      <c r="Q28" s="585">
        <v>68</v>
      </c>
      <c r="R28" s="585"/>
      <c r="S28" s="584"/>
      <c r="T28" s="584"/>
    </row>
    <row r="29" spans="1:20" ht="12.75">
      <c r="A29" s="67">
        <v>5</v>
      </c>
      <c r="B29" s="587" t="s">
        <v>53</v>
      </c>
      <c r="C29" s="588"/>
      <c r="D29" s="589"/>
      <c r="E29" s="582">
        <v>0.05</v>
      </c>
      <c r="F29" s="583"/>
      <c r="G29" s="582">
        <v>0.56</v>
      </c>
      <c r="H29" s="583"/>
      <c r="I29" s="585">
        <v>0</v>
      </c>
      <c r="J29" s="585"/>
      <c r="K29" s="584"/>
      <c r="L29" s="584"/>
      <c r="M29" s="582">
        <v>0.05</v>
      </c>
      <c r="N29" s="583"/>
      <c r="O29" s="582">
        <v>0.56</v>
      </c>
      <c r="P29" s="583"/>
      <c r="Q29" s="585">
        <v>0</v>
      </c>
      <c r="R29" s="585"/>
      <c r="S29" s="584"/>
      <c r="T29" s="584"/>
    </row>
    <row r="30" spans="1:20" ht="12.75">
      <c r="A30" s="67">
        <v>6</v>
      </c>
      <c r="B30" s="587" t="s">
        <v>54</v>
      </c>
      <c r="C30" s="588"/>
      <c r="D30" s="589"/>
      <c r="E30" s="582">
        <v>0.15</v>
      </c>
      <c r="F30" s="583"/>
      <c r="G30" s="582">
        <v>0.68</v>
      </c>
      <c r="H30" s="583"/>
      <c r="I30" s="585">
        <v>0</v>
      </c>
      <c r="J30" s="585"/>
      <c r="K30" s="584"/>
      <c r="L30" s="584"/>
      <c r="M30" s="582">
        <v>0.15</v>
      </c>
      <c r="N30" s="583"/>
      <c r="O30" s="582">
        <v>0.94</v>
      </c>
      <c r="P30" s="583"/>
      <c r="Q30" s="585">
        <v>0</v>
      </c>
      <c r="R30" s="585"/>
      <c r="S30" s="584"/>
      <c r="T30" s="584"/>
    </row>
    <row r="31" spans="1:20" ht="12.75">
      <c r="A31" s="67">
        <v>7</v>
      </c>
      <c r="B31" s="612" t="s">
        <v>173</v>
      </c>
      <c r="C31" s="612"/>
      <c r="D31" s="612"/>
      <c r="E31" s="585"/>
      <c r="F31" s="585"/>
      <c r="G31" s="585"/>
      <c r="H31" s="585"/>
      <c r="I31" s="584"/>
      <c r="J31" s="584"/>
      <c r="K31" s="584"/>
      <c r="L31" s="584"/>
      <c r="M31" s="585"/>
      <c r="N31" s="585"/>
      <c r="O31" s="585"/>
      <c r="P31" s="585"/>
      <c r="Q31" s="584"/>
      <c r="R31" s="584"/>
      <c r="S31" s="584"/>
      <c r="T31" s="584"/>
    </row>
    <row r="32" spans="1:20" ht="12.75">
      <c r="A32" s="67"/>
      <c r="B32" s="581" t="s">
        <v>17</v>
      </c>
      <c r="C32" s="581"/>
      <c r="D32" s="581"/>
      <c r="E32" s="573">
        <f>SUM(E25:F31)</f>
        <v>185.20000000000002</v>
      </c>
      <c r="F32" s="573"/>
      <c r="G32" s="580">
        <f>SUM(G25:H31)</f>
        <v>5.4</v>
      </c>
      <c r="H32" s="580"/>
      <c r="I32" s="580">
        <f>SUM(I25:J31)</f>
        <v>515</v>
      </c>
      <c r="J32" s="580"/>
      <c r="K32" s="580">
        <f>SUM(K25:L31)</f>
        <v>15.5</v>
      </c>
      <c r="L32" s="580"/>
      <c r="M32" s="580">
        <f>SUM(M25:N31)</f>
        <v>262.7</v>
      </c>
      <c r="N32" s="580"/>
      <c r="O32" s="580">
        <f>SUM(O25:P31)</f>
        <v>7</v>
      </c>
      <c r="P32" s="580"/>
      <c r="Q32" s="580">
        <f>SUM(Q25:R31)</f>
        <v>773</v>
      </c>
      <c r="R32" s="580"/>
      <c r="S32" s="580">
        <f>SUM(S25:T31)</f>
        <v>20</v>
      </c>
      <c r="T32" s="580"/>
    </row>
    <row r="33" spans="1:20" ht="12.75">
      <c r="A33" s="116"/>
      <c r="B33" s="117"/>
      <c r="C33" s="117"/>
      <c r="D33" s="117"/>
      <c r="E33" s="12"/>
      <c r="F33" s="12"/>
      <c r="G33" s="12"/>
      <c r="H33" s="12"/>
      <c r="I33" s="12"/>
      <c r="J33" s="12"/>
      <c r="K33" s="12"/>
      <c r="L33" s="12"/>
      <c r="M33" s="12"/>
      <c r="N33" s="12"/>
      <c r="O33" s="12"/>
      <c r="P33" s="12"/>
      <c r="Q33" s="12"/>
      <c r="R33" s="12"/>
      <c r="S33" s="12"/>
      <c r="T33" s="12"/>
    </row>
    <row r="34" spans="1:20" ht="12.75" customHeight="1">
      <c r="A34" s="280" t="s">
        <v>419</v>
      </c>
      <c r="B34" s="624" t="s">
        <v>477</v>
      </c>
      <c r="C34" s="624"/>
      <c r="D34" s="624"/>
      <c r="E34" s="624"/>
      <c r="F34" s="624"/>
      <c r="G34" s="624"/>
      <c r="H34" s="624"/>
      <c r="I34" s="12"/>
      <c r="J34" s="12"/>
      <c r="K34" s="12"/>
      <c r="L34" s="12"/>
      <c r="M34" s="12"/>
      <c r="N34" s="12"/>
      <c r="O34" s="12"/>
      <c r="P34" s="12"/>
      <c r="Q34" s="12"/>
      <c r="R34" s="12"/>
      <c r="S34" s="12"/>
      <c r="T34" s="12"/>
    </row>
    <row r="35" spans="1:20" ht="12.75">
      <c r="A35" s="280"/>
      <c r="B35" s="117"/>
      <c r="C35" s="117"/>
      <c r="D35" s="117"/>
      <c r="E35" s="12"/>
      <c r="F35" s="12"/>
      <c r="G35" s="12"/>
      <c r="H35" s="12"/>
      <c r="I35" s="12"/>
      <c r="J35" s="12"/>
      <c r="K35" s="12"/>
      <c r="L35" s="12"/>
      <c r="M35" s="12"/>
      <c r="N35" s="12"/>
      <c r="O35" s="12"/>
      <c r="P35" s="12"/>
      <c r="Q35" s="12"/>
      <c r="R35" s="12"/>
      <c r="S35" s="12"/>
      <c r="T35" s="12"/>
    </row>
    <row r="36" spans="1:20" s="29" customFormat="1" ht="17.25" customHeight="1">
      <c r="A36" s="2" t="s">
        <v>23</v>
      </c>
      <c r="B36" s="604" t="s">
        <v>420</v>
      </c>
      <c r="C36" s="605"/>
      <c r="D36" s="606"/>
      <c r="E36" s="577" t="s">
        <v>24</v>
      </c>
      <c r="F36" s="578"/>
      <c r="G36" s="578"/>
      <c r="H36" s="578"/>
      <c r="I36" s="578"/>
      <c r="J36" s="579"/>
      <c r="K36" s="573" t="s">
        <v>25</v>
      </c>
      <c r="L36" s="573"/>
      <c r="M36" s="573"/>
      <c r="N36" s="573"/>
      <c r="O36" s="573"/>
      <c r="P36" s="573"/>
      <c r="Q36" s="621"/>
      <c r="R36" s="621"/>
      <c r="S36" s="621"/>
      <c r="T36" s="621"/>
    </row>
    <row r="37" spans="1:20" ht="12.75">
      <c r="A37" s="4"/>
      <c r="B37" s="607"/>
      <c r="C37" s="608"/>
      <c r="D37" s="609"/>
      <c r="E37" s="574" t="s">
        <v>437</v>
      </c>
      <c r="F37" s="575"/>
      <c r="G37" s="574" t="s">
        <v>438</v>
      </c>
      <c r="H37" s="575"/>
      <c r="I37" s="574" t="s">
        <v>439</v>
      </c>
      <c r="J37" s="575"/>
      <c r="K37" s="573" t="s">
        <v>437</v>
      </c>
      <c r="L37" s="573"/>
      <c r="M37" s="573" t="s">
        <v>438</v>
      </c>
      <c r="N37" s="573"/>
      <c r="O37" s="573" t="s">
        <v>439</v>
      </c>
      <c r="P37" s="573"/>
      <c r="Q37" s="12"/>
      <c r="R37" s="12"/>
      <c r="S37" s="12"/>
      <c r="T37" s="12"/>
    </row>
    <row r="38" spans="1:20" ht="12.75">
      <c r="A38" s="67">
        <v>1</v>
      </c>
      <c r="B38" s="574" t="s">
        <v>877</v>
      </c>
      <c r="C38" s="576"/>
      <c r="D38" s="575"/>
      <c r="E38" s="574">
        <v>1</v>
      </c>
      <c r="F38" s="575"/>
      <c r="G38" s="571">
        <v>1</v>
      </c>
      <c r="H38" s="572"/>
      <c r="I38" s="571" t="s">
        <v>878</v>
      </c>
      <c r="J38" s="572"/>
      <c r="K38" s="574">
        <v>1</v>
      </c>
      <c r="L38" s="575"/>
      <c r="M38" s="580">
        <v>1</v>
      </c>
      <c r="N38" s="580"/>
      <c r="O38" s="571" t="s">
        <v>878</v>
      </c>
      <c r="P38" s="572"/>
      <c r="Q38" s="12"/>
      <c r="R38" s="12"/>
      <c r="S38" s="12"/>
      <c r="T38" s="12"/>
    </row>
    <row r="39" spans="1:20" ht="12.75">
      <c r="A39" s="67">
        <v>2</v>
      </c>
      <c r="B39" s="574" t="s">
        <v>880</v>
      </c>
      <c r="C39" s="576"/>
      <c r="D39" s="575"/>
      <c r="E39" s="574" t="s">
        <v>879</v>
      </c>
      <c r="F39" s="575"/>
      <c r="G39" s="571">
        <v>1.6</v>
      </c>
      <c r="H39" s="572"/>
      <c r="I39" s="571" t="s">
        <v>881</v>
      </c>
      <c r="J39" s="572"/>
      <c r="K39" s="573" t="s">
        <v>879</v>
      </c>
      <c r="L39" s="573"/>
      <c r="M39" s="580">
        <v>1.6</v>
      </c>
      <c r="N39" s="580"/>
      <c r="O39" s="571" t="s">
        <v>881</v>
      </c>
      <c r="P39" s="572"/>
      <c r="Q39" s="12"/>
      <c r="R39" s="12"/>
      <c r="S39" s="12"/>
      <c r="T39" s="12"/>
    </row>
    <row r="40" spans="1:20" ht="12.75">
      <c r="A40" s="67">
        <v>3</v>
      </c>
      <c r="B40" s="574"/>
      <c r="C40" s="576"/>
      <c r="D40" s="575"/>
      <c r="E40" s="574"/>
      <c r="F40" s="575"/>
      <c r="G40" s="571"/>
      <c r="H40" s="572"/>
      <c r="I40" s="574"/>
      <c r="J40" s="575"/>
      <c r="K40" s="573"/>
      <c r="L40" s="573"/>
      <c r="M40" s="573"/>
      <c r="N40" s="573"/>
      <c r="O40" s="573"/>
      <c r="P40" s="573"/>
      <c r="Q40" s="12"/>
      <c r="R40" s="12"/>
      <c r="S40" s="12"/>
      <c r="T40" s="12"/>
    </row>
    <row r="41" spans="1:20" ht="12.75">
      <c r="A41" s="67">
        <v>4</v>
      </c>
      <c r="B41" s="577"/>
      <c r="C41" s="578"/>
      <c r="D41" s="579"/>
      <c r="E41" s="574"/>
      <c r="F41" s="575"/>
      <c r="G41" s="571">
        <f>SUM(G38:H40)</f>
        <v>2.6</v>
      </c>
      <c r="H41" s="572"/>
      <c r="I41" s="571">
        <f>SUM(I38:J40)</f>
        <v>0</v>
      </c>
      <c r="J41" s="572"/>
      <c r="K41" s="571"/>
      <c r="L41" s="572"/>
      <c r="M41" s="571">
        <f>SUM(M38:N40)</f>
        <v>2.6</v>
      </c>
      <c r="N41" s="572"/>
      <c r="O41" s="571"/>
      <c r="P41" s="572"/>
      <c r="Q41" s="12"/>
      <c r="R41" s="12"/>
      <c r="S41" s="12"/>
      <c r="T41" s="12"/>
    </row>
    <row r="44" spans="1:9" ht="13.5" customHeight="1">
      <c r="A44" s="570" t="s">
        <v>182</v>
      </c>
      <c r="B44" s="570"/>
      <c r="C44" s="570"/>
      <c r="D44" s="570"/>
      <c r="E44" s="570"/>
      <c r="F44" s="570"/>
      <c r="G44" s="570"/>
      <c r="H44" s="570"/>
      <c r="I44" s="570"/>
    </row>
    <row r="45" spans="1:9" ht="13.5" customHeight="1">
      <c r="A45" s="596" t="s">
        <v>57</v>
      </c>
      <c r="B45" s="596" t="s">
        <v>24</v>
      </c>
      <c r="C45" s="596"/>
      <c r="D45" s="596"/>
      <c r="E45" s="597" t="s">
        <v>25</v>
      </c>
      <c r="F45" s="597"/>
      <c r="G45" s="597"/>
      <c r="H45" s="610" t="s">
        <v>146</v>
      </c>
      <c r="I45"/>
    </row>
    <row r="46" spans="1:9" ht="15">
      <c r="A46" s="596"/>
      <c r="B46" s="47" t="s">
        <v>174</v>
      </c>
      <c r="C46" s="71" t="s">
        <v>100</v>
      </c>
      <c r="D46" s="47" t="s">
        <v>17</v>
      </c>
      <c r="E46" s="47" t="s">
        <v>174</v>
      </c>
      <c r="F46" s="71" t="s">
        <v>100</v>
      </c>
      <c r="G46" s="47" t="s">
        <v>17</v>
      </c>
      <c r="H46" s="611"/>
      <c r="I46"/>
    </row>
    <row r="47" spans="1:9" ht="14.25">
      <c r="A47" s="28" t="s">
        <v>525</v>
      </c>
      <c r="B47" s="331">
        <v>2.48</v>
      </c>
      <c r="C47" s="331">
        <v>5.52</v>
      </c>
      <c r="D47" s="332">
        <v>8</v>
      </c>
      <c r="E47" s="9">
        <v>3.71</v>
      </c>
      <c r="F47" s="50">
        <v>4.29</v>
      </c>
      <c r="G47" s="50">
        <v>8</v>
      </c>
      <c r="H47" s="50"/>
      <c r="I47"/>
    </row>
    <row r="48" spans="1:9" ht="15">
      <c r="A48" s="28" t="s">
        <v>842</v>
      </c>
      <c r="B48" s="333">
        <v>2.48</v>
      </c>
      <c r="C48" s="333">
        <v>5.52</v>
      </c>
      <c r="D48" s="492">
        <v>8</v>
      </c>
      <c r="E48" s="28">
        <v>3.71</v>
      </c>
      <c r="F48" s="47">
        <v>4.29</v>
      </c>
      <c r="G48" s="47">
        <v>8</v>
      </c>
      <c r="H48" s="50"/>
      <c r="I48"/>
    </row>
    <row r="49" spans="1:20" ht="15" customHeight="1">
      <c r="A49" s="623" t="s">
        <v>234</v>
      </c>
      <c r="B49" s="623"/>
      <c r="C49" s="623"/>
      <c r="D49" s="623"/>
      <c r="E49" s="623"/>
      <c r="F49" s="623"/>
      <c r="G49" s="623"/>
      <c r="H49" s="623"/>
      <c r="I49" s="623"/>
      <c r="J49" s="623"/>
      <c r="K49" s="623"/>
      <c r="L49" s="623"/>
      <c r="M49" s="623"/>
      <c r="N49" s="623"/>
      <c r="O49" s="623"/>
      <c r="P49" s="623"/>
      <c r="Q49" s="623"/>
      <c r="R49" s="623"/>
      <c r="S49" s="623"/>
      <c r="T49" s="623"/>
    </row>
    <row r="50" spans="1:9" ht="15">
      <c r="A50" s="115"/>
      <c r="B50" s="278"/>
      <c r="C50" s="278"/>
      <c r="D50" s="13"/>
      <c r="E50" s="13"/>
      <c r="F50" s="279"/>
      <c r="G50" s="279"/>
      <c r="H50" s="279"/>
      <c r="I50"/>
    </row>
    <row r="51" spans="1:9" ht="15">
      <c r="A51" s="29"/>
      <c r="B51" s="281"/>
      <c r="C51" s="281"/>
      <c r="D51" s="251"/>
      <c r="E51" s="251"/>
      <c r="F51" s="279"/>
      <c r="G51" s="279"/>
      <c r="H51" s="279"/>
      <c r="I51"/>
    </row>
    <row r="54" spans="1:17" s="16" customFormat="1" ht="12.75" customHeight="1">
      <c r="A54" s="15" t="s">
        <v>937</v>
      </c>
      <c r="B54" s="15"/>
      <c r="C54" s="15"/>
      <c r="D54" s="15"/>
      <c r="E54" s="15"/>
      <c r="F54" s="15"/>
      <c r="G54" s="15"/>
      <c r="I54" s="15"/>
      <c r="N54" s="620" t="s">
        <v>973</v>
      </c>
      <c r="O54" s="620"/>
      <c r="P54" s="620"/>
      <c r="Q54" s="620"/>
    </row>
    <row r="55" spans="1:17" s="16" customFormat="1" ht="12.75" customHeight="1">
      <c r="A55" s="622" t="s">
        <v>13</v>
      </c>
      <c r="B55" s="622"/>
      <c r="C55" s="622"/>
      <c r="D55" s="622"/>
      <c r="E55" s="622"/>
      <c r="F55" s="622"/>
      <c r="G55" s="622"/>
      <c r="H55" s="622"/>
      <c r="I55" s="622"/>
      <c r="J55" s="622"/>
      <c r="K55" s="622"/>
      <c r="L55" s="622"/>
      <c r="M55" s="622"/>
      <c r="N55" s="622"/>
      <c r="O55" s="622"/>
      <c r="P55" s="622"/>
      <c r="Q55" s="622"/>
    </row>
    <row r="56" spans="1:19" s="16" customFormat="1" ht="12.75" customHeight="1">
      <c r="A56" s="620" t="s">
        <v>958</v>
      </c>
      <c r="B56" s="620"/>
      <c r="C56" s="620"/>
      <c r="D56" s="620"/>
      <c r="E56" s="620"/>
      <c r="F56" s="620"/>
      <c r="G56" s="620"/>
      <c r="H56" s="620"/>
      <c r="I56" s="620"/>
      <c r="J56" s="620"/>
      <c r="K56" s="620"/>
      <c r="L56" s="620"/>
      <c r="M56" s="620"/>
      <c r="N56" s="620"/>
      <c r="O56" s="620"/>
      <c r="P56" s="620"/>
      <c r="Q56" s="620"/>
      <c r="R56" s="620"/>
      <c r="S56" s="620"/>
    </row>
    <row r="57" spans="14:17" ht="12.75" customHeight="1">
      <c r="N57" s="595" t="s">
        <v>83</v>
      </c>
      <c r="O57" s="595"/>
      <c r="P57" s="595"/>
      <c r="Q57" s="595"/>
    </row>
  </sheetData>
  <sheetProtection/>
  <mergeCells count="183">
    <mergeCell ref="N54:Q54"/>
    <mergeCell ref="A55:Q55"/>
    <mergeCell ref="A45:A46"/>
    <mergeCell ref="A49:T49"/>
    <mergeCell ref="E31:F31"/>
    <mergeCell ref="B34:H34"/>
    <mergeCell ref="K40:L40"/>
    <mergeCell ref="S36:T36"/>
    <mergeCell ref="I37:J37"/>
    <mergeCell ref="I32:J32"/>
    <mergeCell ref="N57:Q57"/>
    <mergeCell ref="A56:S56"/>
    <mergeCell ref="S30:T30"/>
    <mergeCell ref="K32:L32"/>
    <mergeCell ref="E30:F30"/>
    <mergeCell ref="I39:J39"/>
    <mergeCell ref="Q36:R36"/>
    <mergeCell ref="I31:J31"/>
    <mergeCell ref="G32:H32"/>
    <mergeCell ref="G31:H31"/>
    <mergeCell ref="F11:G11"/>
    <mergeCell ref="H11:I11"/>
    <mergeCell ref="Q29:R29"/>
    <mergeCell ref="S29:T29"/>
    <mergeCell ref="M29:N29"/>
    <mergeCell ref="O29:P29"/>
    <mergeCell ref="M22:T22"/>
    <mergeCell ref="M25:N25"/>
    <mergeCell ref="Q23:R23"/>
    <mergeCell ref="G24:H24"/>
    <mergeCell ref="J10:K10"/>
    <mergeCell ref="C18:D18"/>
    <mergeCell ref="B11:C11"/>
    <mergeCell ref="M24:N24"/>
    <mergeCell ref="O24:P24"/>
    <mergeCell ref="G23:H23"/>
    <mergeCell ref="J13:K13"/>
    <mergeCell ref="J11:K11"/>
    <mergeCell ref="A18:B18"/>
    <mergeCell ref="D13:E13"/>
    <mergeCell ref="G29:H29"/>
    <mergeCell ref="G30:H30"/>
    <mergeCell ref="E28:F28"/>
    <mergeCell ref="G28:H28"/>
    <mergeCell ref="B22:D23"/>
    <mergeCell ref="E22:L22"/>
    <mergeCell ref="B28:D28"/>
    <mergeCell ref="B25:D25"/>
    <mergeCell ref="E24:F24"/>
    <mergeCell ref="K24:L24"/>
    <mergeCell ref="K25:L25"/>
    <mergeCell ref="B36:D37"/>
    <mergeCell ref="B39:D39"/>
    <mergeCell ref="H45:H46"/>
    <mergeCell ref="B31:D31"/>
    <mergeCell ref="D10:E10"/>
    <mergeCell ref="F10:G10"/>
    <mergeCell ref="H10:I10"/>
    <mergeCell ref="B10:C10"/>
    <mergeCell ref="B24:D24"/>
    <mergeCell ref="E32:F32"/>
    <mergeCell ref="B32:D32"/>
    <mergeCell ref="E39:F39"/>
    <mergeCell ref="E40:F40"/>
    <mergeCell ref="E36:J36"/>
    <mergeCell ref="G39:H39"/>
    <mergeCell ref="B38:D38"/>
    <mergeCell ref="G37:H37"/>
    <mergeCell ref="G38:H38"/>
    <mergeCell ref="I38:J38"/>
    <mergeCell ref="E38:F38"/>
    <mergeCell ref="O25:P25"/>
    <mergeCell ref="F9:G9"/>
    <mergeCell ref="H1:I1"/>
    <mergeCell ref="J9:K9"/>
    <mergeCell ref="H9:I9"/>
    <mergeCell ref="I25:J25"/>
    <mergeCell ref="I23:J23"/>
    <mergeCell ref="O23:P23"/>
    <mergeCell ref="J12:K12"/>
    <mergeCell ref="B45:D45"/>
    <mergeCell ref="E45:G45"/>
    <mergeCell ref="E26:F26"/>
    <mergeCell ref="G26:H26"/>
    <mergeCell ref="B30:D30"/>
    <mergeCell ref="R1:S1"/>
    <mergeCell ref="A2:S2"/>
    <mergeCell ref="A3:S3"/>
    <mergeCell ref="A5:S5"/>
    <mergeCell ref="B9:C9"/>
    <mergeCell ref="A6:B6"/>
    <mergeCell ref="A7:I7"/>
    <mergeCell ref="D9:E9"/>
    <mergeCell ref="Q27:R27"/>
    <mergeCell ref="E23:F23"/>
    <mergeCell ref="I24:J24"/>
    <mergeCell ref="E27:F27"/>
    <mergeCell ref="G27:H27"/>
    <mergeCell ref="G25:H25"/>
    <mergeCell ref="M27:N27"/>
    <mergeCell ref="Q25:R25"/>
    <mergeCell ref="Q26:R26"/>
    <mergeCell ref="I28:J28"/>
    <mergeCell ref="E25:F25"/>
    <mergeCell ref="S26:T26"/>
    <mergeCell ref="A15:G15"/>
    <mergeCell ref="C16:D16"/>
    <mergeCell ref="A16:B16"/>
    <mergeCell ref="A17:B17"/>
    <mergeCell ref="C17:D17"/>
    <mergeCell ref="A22:A23"/>
    <mergeCell ref="F13:G13"/>
    <mergeCell ref="B12:C12"/>
    <mergeCell ref="H13:I13"/>
    <mergeCell ref="H12:I12"/>
    <mergeCell ref="D12:E12"/>
    <mergeCell ref="F12:G12"/>
    <mergeCell ref="D11:E11"/>
    <mergeCell ref="B13:C13"/>
    <mergeCell ref="B26:D26"/>
    <mergeCell ref="I26:J26"/>
    <mergeCell ref="B27:D27"/>
    <mergeCell ref="B29:D29"/>
    <mergeCell ref="E29:F29"/>
    <mergeCell ref="A21:S21"/>
    <mergeCell ref="S25:T25"/>
    <mergeCell ref="I29:J29"/>
    <mergeCell ref="O27:P27"/>
    <mergeCell ref="S27:T27"/>
    <mergeCell ref="Q24:R24"/>
    <mergeCell ref="I30:J30"/>
    <mergeCell ref="K29:L29"/>
    <mergeCell ref="S24:T24"/>
    <mergeCell ref="M26:N26"/>
    <mergeCell ref="I27:J27"/>
    <mergeCell ref="K27:L27"/>
    <mergeCell ref="S28:T28"/>
    <mergeCell ref="M32:N32"/>
    <mergeCell ref="O32:P32"/>
    <mergeCell ref="Q32:R32"/>
    <mergeCell ref="Q28:R28"/>
    <mergeCell ref="K28:L28"/>
    <mergeCell ref="M30:N30"/>
    <mergeCell ref="O30:P30"/>
    <mergeCell ref="Q30:R30"/>
    <mergeCell ref="M28:N28"/>
    <mergeCell ref="K30:L30"/>
    <mergeCell ref="M31:N31"/>
    <mergeCell ref="Q31:R31"/>
    <mergeCell ref="S31:T31"/>
    <mergeCell ref="O31:P31"/>
    <mergeCell ref="O28:P28"/>
    <mergeCell ref="K31:L31"/>
    <mergeCell ref="G41:H41"/>
    <mergeCell ref="E41:F41"/>
    <mergeCell ref="M41:N41"/>
    <mergeCell ref="O41:P41"/>
    <mergeCell ref="S23:T23"/>
    <mergeCell ref="M23:N23"/>
    <mergeCell ref="K23:L23"/>
    <mergeCell ref="O26:P26"/>
    <mergeCell ref="K26:L26"/>
    <mergeCell ref="S32:T32"/>
    <mergeCell ref="K36:P36"/>
    <mergeCell ref="O40:P40"/>
    <mergeCell ref="K39:L39"/>
    <mergeCell ref="M39:N39"/>
    <mergeCell ref="K37:L37"/>
    <mergeCell ref="E37:F37"/>
    <mergeCell ref="O38:P38"/>
    <mergeCell ref="M40:N40"/>
    <mergeCell ref="O39:P39"/>
    <mergeCell ref="M38:N38"/>
    <mergeCell ref="A44:I44"/>
    <mergeCell ref="G40:H40"/>
    <mergeCell ref="M37:N37"/>
    <mergeCell ref="K41:L41"/>
    <mergeCell ref="O37:P37"/>
    <mergeCell ref="K38:L38"/>
    <mergeCell ref="B40:D40"/>
    <mergeCell ref="B41:D41"/>
    <mergeCell ref="I40:J40"/>
    <mergeCell ref="I41:J4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40.xml><?xml version="1.0" encoding="utf-8"?>
<worksheet xmlns="http://schemas.openxmlformats.org/spreadsheetml/2006/main" xmlns:r="http://schemas.openxmlformats.org/officeDocument/2006/relationships">
  <sheetPr>
    <pageSetUpPr fitToPage="1"/>
  </sheetPr>
  <dimension ref="A1:O29"/>
  <sheetViews>
    <sheetView zoomScaleSheetLayoutView="90" zoomScalePageLayoutView="0" workbookViewId="0" topLeftCell="A4">
      <selection activeCell="H26" sqref="H26:L26"/>
    </sheetView>
  </sheetViews>
  <sheetFormatPr defaultColWidth="9.140625" defaultRowHeight="12.75"/>
  <cols>
    <col min="2" max="2" width="24.710937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302" customWidth="1"/>
    <col min="11" max="11" width="10.57421875" style="0" customWidth="1"/>
    <col min="12" max="12" width="10.421875" style="0" customWidth="1"/>
    <col min="13" max="13" width="11.57421875" style="0" customWidth="1"/>
    <col min="14" max="14" width="13.00390625" style="0" customWidth="1"/>
  </cols>
  <sheetData>
    <row r="1" spans="1:14" ht="18">
      <c r="A1" s="666" t="s">
        <v>0</v>
      </c>
      <c r="B1" s="666"/>
      <c r="C1" s="666"/>
      <c r="D1" s="666"/>
      <c r="E1" s="666"/>
      <c r="F1" s="666"/>
      <c r="G1" s="666"/>
      <c r="H1" s="666"/>
      <c r="I1" s="666"/>
      <c r="J1" s="666"/>
      <c r="K1" s="666"/>
      <c r="N1" s="252" t="s">
        <v>532</v>
      </c>
    </row>
    <row r="2" spans="1:11" ht="21">
      <c r="A2" s="667" t="s">
        <v>653</v>
      </c>
      <c r="B2" s="667"/>
      <c r="C2" s="667"/>
      <c r="D2" s="667"/>
      <c r="E2" s="667"/>
      <c r="F2" s="667"/>
      <c r="G2" s="667"/>
      <c r="H2" s="667"/>
      <c r="I2" s="667"/>
      <c r="J2" s="667"/>
      <c r="K2" s="667"/>
    </row>
    <row r="3" spans="1:10" ht="15">
      <c r="A3" s="208"/>
      <c r="B3" s="208"/>
      <c r="C3" s="208"/>
      <c r="D3" s="208"/>
      <c r="E3" s="208"/>
      <c r="F3" s="208"/>
      <c r="G3" s="208"/>
      <c r="H3" s="208"/>
      <c r="I3" s="299"/>
      <c r="J3" s="299"/>
    </row>
    <row r="4" spans="1:10" ht="18">
      <c r="A4" s="666" t="s">
        <v>531</v>
      </c>
      <c r="B4" s="666"/>
      <c r="C4" s="666"/>
      <c r="D4" s="666"/>
      <c r="E4" s="666"/>
      <c r="F4" s="666"/>
      <c r="G4" s="666"/>
      <c r="H4" s="666"/>
      <c r="I4" s="319"/>
      <c r="J4" s="319"/>
    </row>
    <row r="5" spans="1:12" ht="15">
      <c r="A5" s="209" t="s">
        <v>264</v>
      </c>
      <c r="B5" s="209" t="s">
        <v>944</v>
      </c>
      <c r="C5" s="209"/>
      <c r="D5" s="209"/>
      <c r="E5" s="209"/>
      <c r="F5" s="209"/>
      <c r="G5" s="209"/>
      <c r="H5" s="208"/>
      <c r="I5" s="299"/>
      <c r="J5" s="299"/>
      <c r="L5" s="16" t="s">
        <v>821</v>
      </c>
    </row>
    <row r="6" spans="1:14" ht="28.5" customHeight="1">
      <c r="A6" s="772" t="s">
        <v>2</v>
      </c>
      <c r="B6" s="772" t="s">
        <v>36</v>
      </c>
      <c r="C6" s="581" t="s">
        <v>412</v>
      </c>
      <c r="D6" s="578" t="s">
        <v>465</v>
      </c>
      <c r="E6" s="578"/>
      <c r="F6" s="578"/>
      <c r="G6" s="578"/>
      <c r="H6" s="579"/>
      <c r="I6" s="803" t="s">
        <v>558</v>
      </c>
      <c r="J6" s="803" t="s">
        <v>559</v>
      </c>
      <c r="K6" s="768" t="s">
        <v>511</v>
      </c>
      <c r="L6" s="768"/>
      <c r="M6" s="768"/>
      <c r="N6" s="768"/>
    </row>
    <row r="7" spans="1:14" ht="39" customHeight="1">
      <c r="A7" s="773"/>
      <c r="B7" s="773"/>
      <c r="C7" s="581"/>
      <c r="D7" s="5" t="s">
        <v>464</v>
      </c>
      <c r="E7" s="5" t="s">
        <v>413</v>
      </c>
      <c r="F7" s="67" t="s">
        <v>414</v>
      </c>
      <c r="G7" s="5" t="s">
        <v>415</v>
      </c>
      <c r="H7" s="5" t="s">
        <v>46</v>
      </c>
      <c r="I7" s="803"/>
      <c r="J7" s="803"/>
      <c r="K7" s="243" t="s">
        <v>416</v>
      </c>
      <c r="L7" s="26" t="s">
        <v>512</v>
      </c>
      <c r="M7" s="5" t="s">
        <v>417</v>
      </c>
      <c r="N7" s="26" t="s">
        <v>418</v>
      </c>
    </row>
    <row r="8" spans="1:14" ht="15">
      <c r="A8" s="212" t="s">
        <v>271</v>
      </c>
      <c r="B8" s="212" t="s">
        <v>272</v>
      </c>
      <c r="C8" s="212" t="s">
        <v>273</v>
      </c>
      <c r="D8" s="212" t="s">
        <v>274</v>
      </c>
      <c r="E8" s="212" t="s">
        <v>275</v>
      </c>
      <c r="F8" s="212" t="s">
        <v>276</v>
      </c>
      <c r="G8" s="212" t="s">
        <v>277</v>
      </c>
      <c r="H8" s="212" t="s">
        <v>278</v>
      </c>
      <c r="I8" s="320" t="s">
        <v>297</v>
      </c>
      <c r="J8" s="320" t="s">
        <v>298</v>
      </c>
      <c r="K8" s="212" t="s">
        <v>299</v>
      </c>
      <c r="L8" s="212" t="s">
        <v>327</v>
      </c>
      <c r="M8" s="212" t="s">
        <v>328</v>
      </c>
      <c r="N8" s="212" t="s">
        <v>329</v>
      </c>
    </row>
    <row r="9" spans="1:14" ht="16.5">
      <c r="A9" s="18">
        <v>1</v>
      </c>
      <c r="B9" s="19" t="s">
        <v>862</v>
      </c>
      <c r="C9" s="449">
        <v>925</v>
      </c>
      <c r="D9" s="449">
        <v>925</v>
      </c>
      <c r="E9" s="559"/>
      <c r="F9" s="559"/>
      <c r="G9" s="559"/>
      <c r="H9" s="559"/>
      <c r="I9" s="159">
        <v>166</v>
      </c>
      <c r="J9" s="449">
        <v>925</v>
      </c>
      <c r="K9" s="449">
        <v>925</v>
      </c>
      <c r="L9" s="449">
        <v>925</v>
      </c>
      <c r="M9" s="559"/>
      <c r="N9" s="449">
        <v>925</v>
      </c>
    </row>
    <row r="10" spans="1:14" ht="16.5">
      <c r="A10" s="18">
        <v>2</v>
      </c>
      <c r="B10" s="19" t="s">
        <v>863</v>
      </c>
      <c r="C10" s="449">
        <v>883</v>
      </c>
      <c r="D10" s="449">
        <v>883</v>
      </c>
      <c r="E10" s="559"/>
      <c r="F10" s="559"/>
      <c r="G10" s="559"/>
      <c r="H10" s="559"/>
      <c r="I10" s="159">
        <v>74</v>
      </c>
      <c r="J10" s="449">
        <v>883</v>
      </c>
      <c r="K10" s="449">
        <v>883</v>
      </c>
      <c r="L10" s="449">
        <v>883</v>
      </c>
      <c r="M10" s="559"/>
      <c r="N10" s="449">
        <v>883</v>
      </c>
    </row>
    <row r="11" spans="1:14" ht="16.5">
      <c r="A11" s="18">
        <v>3</v>
      </c>
      <c r="B11" s="19" t="s">
        <v>864</v>
      </c>
      <c r="C11" s="449">
        <v>691</v>
      </c>
      <c r="D11" s="449">
        <v>691</v>
      </c>
      <c r="E11" s="559"/>
      <c r="F11" s="559"/>
      <c r="G11" s="559"/>
      <c r="H11" s="559"/>
      <c r="I11" s="159">
        <v>25</v>
      </c>
      <c r="J11" s="449">
        <v>691</v>
      </c>
      <c r="K11" s="449">
        <v>691</v>
      </c>
      <c r="L11" s="449">
        <v>691</v>
      </c>
      <c r="M11" s="559"/>
      <c r="N11" s="449">
        <v>691</v>
      </c>
    </row>
    <row r="12" spans="1:14" ht="16.5">
      <c r="A12" s="18">
        <v>4</v>
      </c>
      <c r="B12" s="19" t="s">
        <v>865</v>
      </c>
      <c r="C12" s="449">
        <v>741</v>
      </c>
      <c r="D12" s="449">
        <v>741</v>
      </c>
      <c r="E12" s="559"/>
      <c r="F12" s="559"/>
      <c r="G12" s="559"/>
      <c r="H12" s="559"/>
      <c r="I12" s="159">
        <v>60</v>
      </c>
      <c r="J12" s="449">
        <v>741</v>
      </c>
      <c r="K12" s="449">
        <v>741</v>
      </c>
      <c r="L12" s="449">
        <v>741</v>
      </c>
      <c r="M12" s="559"/>
      <c r="N12" s="449">
        <v>741</v>
      </c>
    </row>
    <row r="13" spans="1:14" ht="16.5">
      <c r="A13" s="18">
        <v>5</v>
      </c>
      <c r="B13" s="19" t="s">
        <v>866</v>
      </c>
      <c r="C13" s="449">
        <v>881</v>
      </c>
      <c r="D13" s="449">
        <v>881</v>
      </c>
      <c r="E13" s="559"/>
      <c r="F13" s="559"/>
      <c r="G13" s="559"/>
      <c r="H13" s="559"/>
      <c r="I13" s="159">
        <v>141</v>
      </c>
      <c r="J13" s="449">
        <v>881</v>
      </c>
      <c r="K13" s="449">
        <v>881</v>
      </c>
      <c r="L13" s="449">
        <v>881</v>
      </c>
      <c r="M13" s="559"/>
      <c r="N13" s="449">
        <v>881</v>
      </c>
    </row>
    <row r="14" spans="1:14" ht="16.5">
      <c r="A14" s="18">
        <v>6</v>
      </c>
      <c r="B14" s="19" t="s">
        <v>867</v>
      </c>
      <c r="C14" s="449">
        <v>535</v>
      </c>
      <c r="D14" s="449">
        <v>535</v>
      </c>
      <c r="E14" s="559"/>
      <c r="F14" s="559"/>
      <c r="G14" s="559"/>
      <c r="H14" s="559"/>
      <c r="I14" s="159">
        <v>20</v>
      </c>
      <c r="J14" s="449">
        <v>535</v>
      </c>
      <c r="K14" s="449">
        <v>535</v>
      </c>
      <c r="L14" s="449">
        <v>535</v>
      </c>
      <c r="M14" s="559"/>
      <c r="N14" s="449">
        <v>535</v>
      </c>
    </row>
    <row r="15" spans="1:14" ht="16.5">
      <c r="A15" s="18">
        <v>7</v>
      </c>
      <c r="B15" s="19" t="s">
        <v>868</v>
      </c>
      <c r="C15" s="449">
        <v>947</v>
      </c>
      <c r="D15" s="449">
        <v>947</v>
      </c>
      <c r="E15" s="559"/>
      <c r="F15" s="559"/>
      <c r="G15" s="559"/>
      <c r="H15" s="559"/>
      <c r="I15" s="159">
        <v>48</v>
      </c>
      <c r="J15" s="449">
        <v>947</v>
      </c>
      <c r="K15" s="449">
        <v>947</v>
      </c>
      <c r="L15" s="449">
        <v>947</v>
      </c>
      <c r="M15" s="559"/>
      <c r="N15" s="449">
        <v>947</v>
      </c>
    </row>
    <row r="16" spans="1:14" ht="16.5">
      <c r="A16" s="18">
        <v>8</v>
      </c>
      <c r="B16" s="19" t="s">
        <v>869</v>
      </c>
      <c r="C16" s="449">
        <v>953</v>
      </c>
      <c r="D16" s="449">
        <v>953</v>
      </c>
      <c r="E16" s="559"/>
      <c r="F16" s="559"/>
      <c r="G16" s="559"/>
      <c r="H16" s="559"/>
      <c r="I16" s="159">
        <v>14</v>
      </c>
      <c r="J16" s="449">
        <v>953</v>
      </c>
      <c r="K16" s="449">
        <v>953</v>
      </c>
      <c r="L16" s="449">
        <v>953</v>
      </c>
      <c r="M16" s="559"/>
      <c r="N16" s="449">
        <v>953</v>
      </c>
    </row>
    <row r="17" spans="1:14" ht="16.5">
      <c r="A17" s="18">
        <v>9</v>
      </c>
      <c r="B17" s="19" t="s">
        <v>870</v>
      </c>
      <c r="C17" s="449">
        <v>943</v>
      </c>
      <c r="D17" s="449">
        <v>943</v>
      </c>
      <c r="E17" s="19"/>
      <c r="F17" s="19"/>
      <c r="G17" s="19"/>
      <c r="H17" s="19"/>
      <c r="I17" s="159">
        <v>111</v>
      </c>
      <c r="J17" s="449">
        <v>943</v>
      </c>
      <c r="K17" s="449">
        <v>943</v>
      </c>
      <c r="L17" s="449">
        <v>943</v>
      </c>
      <c r="M17" s="19"/>
      <c r="N17" s="449">
        <v>943</v>
      </c>
    </row>
    <row r="18" spans="1:14" ht="16.5">
      <c r="A18" s="18">
        <v>10</v>
      </c>
      <c r="B18" s="19" t="s">
        <v>871</v>
      </c>
      <c r="C18" s="449">
        <v>1420</v>
      </c>
      <c r="D18" s="449">
        <v>1420</v>
      </c>
      <c r="E18" s="19"/>
      <c r="F18" s="19"/>
      <c r="G18" s="19"/>
      <c r="H18" s="19"/>
      <c r="I18" s="159">
        <v>236</v>
      </c>
      <c r="J18" s="449">
        <v>1420</v>
      </c>
      <c r="K18" s="449">
        <v>1420</v>
      </c>
      <c r="L18" s="449">
        <v>1420</v>
      </c>
      <c r="M18" s="19"/>
      <c r="N18" s="449">
        <v>1420</v>
      </c>
    </row>
    <row r="19" spans="1:14" ht="16.5">
      <c r="A19" s="18">
        <v>11</v>
      </c>
      <c r="B19" s="19" t="s">
        <v>872</v>
      </c>
      <c r="C19" s="449">
        <v>1232</v>
      </c>
      <c r="D19" s="449">
        <v>1232</v>
      </c>
      <c r="E19" s="19"/>
      <c r="F19" s="19"/>
      <c r="G19" s="19"/>
      <c r="H19" s="19"/>
      <c r="I19" s="159">
        <v>140</v>
      </c>
      <c r="J19" s="449">
        <v>1232</v>
      </c>
      <c r="K19" s="449">
        <v>1232</v>
      </c>
      <c r="L19" s="449">
        <v>1232</v>
      </c>
      <c r="M19" s="19"/>
      <c r="N19" s="449">
        <v>1232</v>
      </c>
    </row>
    <row r="20" spans="1:14" ht="16.5">
      <c r="A20" s="18">
        <v>12</v>
      </c>
      <c r="B20" s="19" t="s">
        <v>873</v>
      </c>
      <c r="C20" s="449">
        <v>321</v>
      </c>
      <c r="D20" s="449">
        <v>321</v>
      </c>
      <c r="E20" s="19"/>
      <c r="F20" s="19"/>
      <c r="G20" s="19"/>
      <c r="H20" s="19"/>
      <c r="I20" s="159">
        <v>16</v>
      </c>
      <c r="J20" s="449">
        <v>321</v>
      </c>
      <c r="K20" s="449">
        <v>321</v>
      </c>
      <c r="L20" s="449">
        <v>321</v>
      </c>
      <c r="M20" s="19"/>
      <c r="N20" s="449">
        <v>321</v>
      </c>
    </row>
    <row r="21" spans="1:15" ht="16.5">
      <c r="A21" s="18">
        <v>13</v>
      </c>
      <c r="B21" s="19" t="s">
        <v>874</v>
      </c>
      <c r="C21" s="449">
        <v>1277</v>
      </c>
      <c r="D21" s="449">
        <v>1277</v>
      </c>
      <c r="E21" s="19"/>
      <c r="F21" s="19"/>
      <c r="G21" s="19"/>
      <c r="H21" s="19"/>
      <c r="I21" s="159">
        <v>66</v>
      </c>
      <c r="J21" s="449">
        <v>1277</v>
      </c>
      <c r="K21" s="449">
        <v>1277</v>
      </c>
      <c r="L21" s="449">
        <v>1277</v>
      </c>
      <c r="M21" s="19"/>
      <c r="N21" s="449">
        <v>1277</v>
      </c>
      <c r="O21" s="16" t="s">
        <v>411</v>
      </c>
    </row>
    <row r="22" spans="1:14" ht="16.5">
      <c r="A22" s="18">
        <v>14</v>
      </c>
      <c r="B22" s="19" t="s">
        <v>875</v>
      </c>
      <c r="C22" s="449">
        <v>578</v>
      </c>
      <c r="D22" s="449">
        <v>578</v>
      </c>
      <c r="E22" s="19"/>
      <c r="F22" s="19"/>
      <c r="G22" s="19"/>
      <c r="H22" s="19"/>
      <c r="I22" s="558">
        <v>14</v>
      </c>
      <c r="J22" s="449">
        <v>578</v>
      </c>
      <c r="K22" s="449">
        <v>578</v>
      </c>
      <c r="L22" s="449">
        <v>578</v>
      </c>
      <c r="M22" s="19"/>
      <c r="N22" s="449">
        <v>578</v>
      </c>
    </row>
    <row r="23" spans="1:14" ht="18" customHeight="1">
      <c r="A23" s="574" t="s">
        <v>17</v>
      </c>
      <c r="B23" s="575"/>
      <c r="C23" s="236">
        <f>SUM(C9:C22)</f>
        <v>12327</v>
      </c>
      <c r="D23" s="3">
        <f aca="true" t="shared" si="0" ref="D23:N23">SUM(D9:D22)</f>
        <v>12327</v>
      </c>
      <c r="E23" s="3">
        <f t="shared" si="0"/>
        <v>0</v>
      </c>
      <c r="F23" s="3">
        <f t="shared" si="0"/>
        <v>0</v>
      </c>
      <c r="G23" s="3">
        <f t="shared" si="0"/>
        <v>0</v>
      </c>
      <c r="H23" s="3">
        <f t="shared" si="0"/>
        <v>0</v>
      </c>
      <c r="I23" s="3">
        <v>1131</v>
      </c>
      <c r="J23" s="3">
        <f t="shared" si="0"/>
        <v>12327</v>
      </c>
      <c r="K23" s="3">
        <f t="shared" si="0"/>
        <v>12327</v>
      </c>
      <c r="L23" s="3">
        <f t="shared" si="0"/>
        <v>12327</v>
      </c>
      <c r="M23" s="3">
        <f t="shared" si="0"/>
        <v>0</v>
      </c>
      <c r="N23" s="3">
        <f t="shared" si="0"/>
        <v>12327</v>
      </c>
    </row>
    <row r="26" spans="1:12" ht="12.75" customHeight="1">
      <c r="A26" s="215"/>
      <c r="B26" s="215"/>
      <c r="C26" s="215"/>
      <c r="D26" s="215"/>
      <c r="H26" s="664" t="s">
        <v>973</v>
      </c>
      <c r="I26" s="664"/>
      <c r="J26" s="664"/>
      <c r="K26" s="664"/>
      <c r="L26" s="664"/>
    </row>
    <row r="27" spans="1:12" ht="12.75" customHeight="1">
      <c r="A27" s="215"/>
      <c r="B27" s="215"/>
      <c r="C27" s="215"/>
      <c r="D27" s="215"/>
      <c r="G27" s="664" t="s">
        <v>13</v>
      </c>
      <c r="H27" s="664"/>
      <c r="I27" s="664"/>
      <c r="J27" s="664"/>
      <c r="K27" s="664"/>
      <c r="L27" s="664"/>
    </row>
    <row r="28" spans="1:11" ht="12.75" customHeight="1">
      <c r="A28" s="215"/>
      <c r="B28" s="215"/>
      <c r="C28" s="215"/>
      <c r="D28" s="215"/>
      <c r="H28" s="664" t="s">
        <v>957</v>
      </c>
      <c r="I28" s="664"/>
      <c r="J28" s="664"/>
      <c r="K28" s="664"/>
    </row>
    <row r="29" spans="1:11" ht="12.75">
      <c r="A29" s="215" t="s">
        <v>941</v>
      </c>
      <c r="C29" s="215"/>
      <c r="D29" s="215"/>
      <c r="K29" s="217" t="s">
        <v>83</v>
      </c>
    </row>
  </sheetData>
  <sheetProtection/>
  <mergeCells count="14">
    <mergeCell ref="A1:K1"/>
    <mergeCell ref="A2:K2"/>
    <mergeCell ref="A4:H4"/>
    <mergeCell ref="A6:A7"/>
    <mergeCell ref="B6:B7"/>
    <mergeCell ref="K6:N6"/>
    <mergeCell ref="I6:I7"/>
    <mergeCell ref="J6:J7"/>
    <mergeCell ref="H28:K28"/>
    <mergeCell ref="A23:B23"/>
    <mergeCell ref="H26:L26"/>
    <mergeCell ref="D6:H6"/>
    <mergeCell ref="C6:C7"/>
    <mergeCell ref="G27:L2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41.xml><?xml version="1.0" encoding="utf-8"?>
<worksheet xmlns="http://schemas.openxmlformats.org/spreadsheetml/2006/main" xmlns:r="http://schemas.openxmlformats.org/officeDocument/2006/relationships">
  <sheetPr>
    <pageSetUpPr fitToPage="1"/>
  </sheetPr>
  <dimension ref="A1:I29"/>
  <sheetViews>
    <sheetView tabSelected="1" zoomScaleSheetLayoutView="120" zoomScalePageLayoutView="0" workbookViewId="0" topLeftCell="A1">
      <selection activeCell="A2" sqref="A1:IV2"/>
    </sheetView>
  </sheetViews>
  <sheetFormatPr defaultColWidth="9.140625" defaultRowHeight="12.75"/>
  <cols>
    <col min="1" max="1" width="8.28125" style="0" customWidth="1"/>
    <col min="2" max="2" width="23.57421875" style="0" customWidth="1"/>
    <col min="3" max="3" width="22.140625" style="0" customWidth="1"/>
    <col min="4" max="4" width="12.57421875" style="0" customWidth="1"/>
    <col min="5" max="5" width="13.00390625" style="0" customWidth="1"/>
    <col min="6" max="6" width="14.7109375" style="0" customWidth="1"/>
    <col min="7" max="7" width="13.57421875" style="0" customWidth="1"/>
    <col min="8" max="8" width="30.8515625" style="0" customWidth="1"/>
  </cols>
  <sheetData>
    <row r="1" spans="1:8" ht="18">
      <c r="A1" s="666" t="s">
        <v>0</v>
      </c>
      <c r="B1" s="666"/>
      <c r="C1" s="666"/>
      <c r="D1" s="666"/>
      <c r="E1" s="666"/>
      <c r="F1" s="666"/>
      <c r="G1" s="666"/>
      <c r="H1" s="252" t="s">
        <v>534</v>
      </c>
    </row>
    <row r="2" spans="1:7" ht="21">
      <c r="A2" s="667" t="s">
        <v>653</v>
      </c>
      <c r="B2" s="667"/>
      <c r="C2" s="667"/>
      <c r="D2" s="667"/>
      <c r="E2" s="667"/>
      <c r="F2" s="667"/>
      <c r="G2" s="667"/>
    </row>
    <row r="3" spans="1:7" ht="15">
      <c r="A3" s="208"/>
      <c r="B3" s="208"/>
      <c r="C3" s="208"/>
      <c r="D3" s="208"/>
      <c r="E3" s="208"/>
      <c r="F3" s="208"/>
      <c r="G3" s="208"/>
    </row>
    <row r="4" spans="1:7" ht="18">
      <c r="A4" s="666" t="s">
        <v>533</v>
      </c>
      <c r="B4" s="666"/>
      <c r="C4" s="666"/>
      <c r="D4" s="666"/>
      <c r="E4" s="666"/>
      <c r="F4" s="666"/>
      <c r="G4" s="666"/>
    </row>
    <row r="5" spans="1:7" ht="15">
      <c r="A5" s="209" t="s">
        <v>264</v>
      </c>
      <c r="B5" s="209" t="s">
        <v>944</v>
      </c>
      <c r="C5" s="209"/>
      <c r="D5" s="209"/>
      <c r="E5" s="209"/>
      <c r="F5" s="209"/>
      <c r="G5" s="209" t="s">
        <v>821</v>
      </c>
    </row>
    <row r="6" spans="1:8" ht="21.75" customHeight="1">
      <c r="A6" s="772" t="s">
        <v>2</v>
      </c>
      <c r="B6" s="772" t="s">
        <v>513</v>
      </c>
      <c r="C6" s="581" t="s">
        <v>36</v>
      </c>
      <c r="D6" s="581" t="s">
        <v>518</v>
      </c>
      <c r="E6" s="581"/>
      <c r="F6" s="578" t="s">
        <v>519</v>
      </c>
      <c r="G6" s="578"/>
      <c r="H6" s="772" t="s">
        <v>229</v>
      </c>
    </row>
    <row r="7" spans="1:8" ht="25.5" customHeight="1">
      <c r="A7" s="773"/>
      <c r="B7" s="773"/>
      <c r="C7" s="581"/>
      <c r="D7" s="5" t="s">
        <v>514</v>
      </c>
      <c r="E7" s="5" t="s">
        <v>515</v>
      </c>
      <c r="F7" s="67" t="s">
        <v>516</v>
      </c>
      <c r="G7" s="5" t="s">
        <v>517</v>
      </c>
      <c r="H7" s="773"/>
    </row>
    <row r="8" spans="1:8" ht="18" customHeight="1">
      <c r="A8" s="212" t="s">
        <v>271</v>
      </c>
      <c r="B8" s="212" t="s">
        <v>272</v>
      </c>
      <c r="C8" s="212" t="s">
        <v>273</v>
      </c>
      <c r="D8" s="212" t="s">
        <v>274</v>
      </c>
      <c r="E8" s="212" t="s">
        <v>275</v>
      </c>
      <c r="F8" s="212" t="s">
        <v>276</v>
      </c>
      <c r="G8" s="212" t="s">
        <v>277</v>
      </c>
      <c r="H8" s="212">
        <v>8</v>
      </c>
    </row>
    <row r="9" spans="1:8" ht="15">
      <c r="A9" s="304">
        <v>1</v>
      </c>
      <c r="B9" s="560" t="s">
        <v>917</v>
      </c>
      <c r="C9" s="19" t="s">
        <v>862</v>
      </c>
      <c r="D9" s="485">
        <v>102</v>
      </c>
      <c r="E9" s="485">
        <v>102</v>
      </c>
      <c r="F9" s="485">
        <v>102</v>
      </c>
      <c r="G9" s="485">
        <v>0</v>
      </c>
      <c r="H9" s="212"/>
    </row>
    <row r="10" spans="1:8" ht="45.75" customHeight="1">
      <c r="A10" s="304">
        <v>2</v>
      </c>
      <c r="B10" s="560" t="s">
        <v>917</v>
      </c>
      <c r="C10" s="19" t="s">
        <v>863</v>
      </c>
      <c r="D10" s="485">
        <v>85</v>
      </c>
      <c r="E10" s="485">
        <v>85</v>
      </c>
      <c r="F10" s="485">
        <v>71</v>
      </c>
      <c r="G10" s="485">
        <v>14</v>
      </c>
      <c r="H10" s="226" t="s">
        <v>972</v>
      </c>
    </row>
    <row r="11" spans="1:8" ht="16.5" customHeight="1">
      <c r="A11" s="304">
        <v>3</v>
      </c>
      <c r="B11" s="560" t="s">
        <v>917</v>
      </c>
      <c r="C11" s="19" t="s">
        <v>864</v>
      </c>
      <c r="D11" s="485">
        <v>66</v>
      </c>
      <c r="E11" s="485">
        <v>66</v>
      </c>
      <c r="F11" s="485">
        <v>66</v>
      </c>
      <c r="G11" s="485">
        <v>0</v>
      </c>
      <c r="H11" s="212"/>
    </row>
    <row r="12" spans="1:8" ht="45">
      <c r="A12" s="304">
        <v>4</v>
      </c>
      <c r="B12" s="560" t="s">
        <v>917</v>
      </c>
      <c r="C12" s="19" t="s">
        <v>865</v>
      </c>
      <c r="D12" s="485">
        <v>45</v>
      </c>
      <c r="E12" s="485">
        <v>45</v>
      </c>
      <c r="F12" s="485">
        <v>37</v>
      </c>
      <c r="G12" s="485">
        <v>8</v>
      </c>
      <c r="H12" s="226" t="s">
        <v>972</v>
      </c>
    </row>
    <row r="13" spans="1:8" ht="15">
      <c r="A13" s="304">
        <v>5</v>
      </c>
      <c r="B13" s="560" t="s">
        <v>917</v>
      </c>
      <c r="C13" s="19" t="s">
        <v>866</v>
      </c>
      <c r="D13" s="485">
        <v>23</v>
      </c>
      <c r="E13" s="485">
        <v>23</v>
      </c>
      <c r="F13" s="485">
        <v>23</v>
      </c>
      <c r="G13" s="485">
        <v>0</v>
      </c>
      <c r="H13" s="212"/>
    </row>
    <row r="14" spans="1:8" ht="15">
      <c r="A14" s="304">
        <v>6</v>
      </c>
      <c r="B14" s="560" t="s">
        <v>917</v>
      </c>
      <c r="C14" s="19" t="s">
        <v>867</v>
      </c>
      <c r="D14" s="485">
        <v>18</v>
      </c>
      <c r="E14" s="485">
        <v>18</v>
      </c>
      <c r="F14" s="485">
        <v>18</v>
      </c>
      <c r="G14" s="485">
        <v>0</v>
      </c>
      <c r="H14" s="212"/>
    </row>
    <row r="15" spans="1:8" ht="15">
      <c r="A15" s="304">
        <v>7</v>
      </c>
      <c r="B15" s="560" t="s">
        <v>917</v>
      </c>
      <c r="C15" s="19" t="s">
        <v>868</v>
      </c>
      <c r="D15" s="485">
        <v>56</v>
      </c>
      <c r="E15" s="485">
        <v>56</v>
      </c>
      <c r="F15" s="485">
        <v>56</v>
      </c>
      <c r="G15" s="485">
        <v>0</v>
      </c>
      <c r="H15" s="212"/>
    </row>
    <row r="16" spans="1:8" ht="15">
      <c r="A16" s="304">
        <v>8</v>
      </c>
      <c r="B16" s="560" t="s">
        <v>917</v>
      </c>
      <c r="C16" s="19" t="s">
        <v>869</v>
      </c>
      <c r="D16" s="485">
        <v>42</v>
      </c>
      <c r="E16" s="485">
        <v>42</v>
      </c>
      <c r="F16" s="485">
        <v>42</v>
      </c>
      <c r="G16" s="485">
        <v>0</v>
      </c>
      <c r="H16" s="212"/>
    </row>
    <row r="17" spans="1:8" ht="15">
      <c r="A17" s="304">
        <v>9</v>
      </c>
      <c r="B17" s="560" t="s">
        <v>917</v>
      </c>
      <c r="C17" s="19" t="s">
        <v>870</v>
      </c>
      <c r="D17" s="561">
        <v>78</v>
      </c>
      <c r="E17" s="561">
        <v>78</v>
      </c>
      <c r="F17" s="561">
        <v>78</v>
      </c>
      <c r="G17" s="561">
        <v>0</v>
      </c>
      <c r="H17" s="9"/>
    </row>
    <row r="18" spans="1:8" ht="15">
      <c r="A18" s="304">
        <v>10</v>
      </c>
      <c r="B18" s="560" t="s">
        <v>917</v>
      </c>
      <c r="C18" s="19" t="s">
        <v>871</v>
      </c>
      <c r="D18" s="561">
        <v>145</v>
      </c>
      <c r="E18" s="561">
        <v>145</v>
      </c>
      <c r="F18" s="561">
        <v>145</v>
      </c>
      <c r="G18" s="561">
        <v>0</v>
      </c>
      <c r="H18" s="9"/>
    </row>
    <row r="19" spans="1:8" ht="15">
      <c r="A19" s="304">
        <v>11</v>
      </c>
      <c r="B19" s="560" t="s">
        <v>917</v>
      </c>
      <c r="C19" s="19" t="s">
        <v>872</v>
      </c>
      <c r="D19" s="561">
        <v>120</v>
      </c>
      <c r="E19" s="561">
        <v>120</v>
      </c>
      <c r="F19" s="561">
        <v>120</v>
      </c>
      <c r="G19" s="561">
        <v>0</v>
      </c>
      <c r="H19" s="9"/>
    </row>
    <row r="20" spans="1:8" ht="45">
      <c r="A20" s="304">
        <v>12</v>
      </c>
      <c r="B20" s="560" t="s">
        <v>917</v>
      </c>
      <c r="C20" s="19" t="s">
        <v>873</v>
      </c>
      <c r="D20" s="561">
        <v>44</v>
      </c>
      <c r="E20" s="561">
        <v>44</v>
      </c>
      <c r="F20" s="561">
        <v>33</v>
      </c>
      <c r="G20" s="561">
        <v>11</v>
      </c>
      <c r="H20" s="226" t="s">
        <v>972</v>
      </c>
    </row>
    <row r="21" spans="1:9" ht="15">
      <c r="A21" s="304">
        <v>13</v>
      </c>
      <c r="B21" s="560" t="s">
        <v>917</v>
      </c>
      <c r="C21" s="19" t="s">
        <v>874</v>
      </c>
      <c r="D21" s="561">
        <v>61</v>
      </c>
      <c r="E21" s="561">
        <v>61</v>
      </c>
      <c r="F21" s="561">
        <v>61</v>
      </c>
      <c r="G21" s="561">
        <v>0</v>
      </c>
      <c r="H21" s="9"/>
      <c r="I21" s="16" t="s">
        <v>411</v>
      </c>
    </row>
    <row r="22" spans="1:8" ht="15">
      <c r="A22" s="304">
        <v>14</v>
      </c>
      <c r="B22" s="560" t="s">
        <v>917</v>
      </c>
      <c r="C22" s="19" t="s">
        <v>875</v>
      </c>
      <c r="D22" s="561">
        <v>38</v>
      </c>
      <c r="E22" s="561">
        <v>38</v>
      </c>
      <c r="F22" s="561">
        <v>38</v>
      </c>
      <c r="G22" s="561">
        <v>0</v>
      </c>
      <c r="H22" s="9"/>
    </row>
    <row r="23" spans="1:8" ht="24" customHeight="1">
      <c r="A23" s="574" t="s">
        <v>17</v>
      </c>
      <c r="B23" s="575"/>
      <c r="C23" s="9"/>
      <c r="D23" s="28">
        <f>SUM(D9:D22)</f>
        <v>923</v>
      </c>
      <c r="E23" s="28">
        <v>923</v>
      </c>
      <c r="F23" s="28">
        <f>SUM(F9:F22)</f>
        <v>890</v>
      </c>
      <c r="G23" s="28">
        <f>SUM(G9:G22)</f>
        <v>33</v>
      </c>
      <c r="H23" s="9"/>
    </row>
    <row r="26" spans="1:8" ht="12.75" customHeight="1">
      <c r="A26" s="215"/>
      <c r="B26" s="215"/>
      <c r="C26" s="215"/>
      <c r="D26" s="215"/>
      <c r="F26" s="664" t="s">
        <v>973</v>
      </c>
      <c r="G26" s="664"/>
      <c r="H26" s="664"/>
    </row>
    <row r="27" spans="1:8" ht="12.75" customHeight="1">
      <c r="A27" s="215"/>
      <c r="B27" s="215"/>
      <c r="C27" s="215"/>
      <c r="D27" s="215"/>
      <c r="F27" s="664" t="s">
        <v>13</v>
      </c>
      <c r="G27" s="664"/>
      <c r="H27" s="664"/>
    </row>
    <row r="28" spans="1:8" ht="12.75" customHeight="1">
      <c r="A28" s="215"/>
      <c r="B28" s="215"/>
      <c r="C28" s="215"/>
      <c r="D28" s="215"/>
      <c r="F28" s="664" t="s">
        <v>957</v>
      </c>
      <c r="G28" s="664"/>
      <c r="H28" s="664"/>
    </row>
    <row r="29" spans="1:7" ht="12.75">
      <c r="A29" s="215" t="s">
        <v>941</v>
      </c>
      <c r="C29" s="215"/>
      <c r="D29" s="215"/>
      <c r="G29" s="217" t="s">
        <v>83</v>
      </c>
    </row>
  </sheetData>
  <sheetProtection/>
  <mergeCells count="13">
    <mergeCell ref="A23:B23"/>
    <mergeCell ref="F6:G6"/>
    <mergeCell ref="D6:E6"/>
    <mergeCell ref="H6:H7"/>
    <mergeCell ref="F26:H26"/>
    <mergeCell ref="F28:H28"/>
    <mergeCell ref="F27:H27"/>
    <mergeCell ref="A1:G1"/>
    <mergeCell ref="A2:G2"/>
    <mergeCell ref="A4:G4"/>
    <mergeCell ref="A6:A7"/>
    <mergeCell ref="B6:B7"/>
    <mergeCell ref="C6:C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42.xml><?xml version="1.0" encoding="utf-8"?>
<worksheet xmlns="http://schemas.openxmlformats.org/spreadsheetml/2006/main" xmlns:r="http://schemas.openxmlformats.org/officeDocument/2006/relationships">
  <sheetPr>
    <pageSetUpPr fitToPage="1"/>
  </sheetPr>
  <dimension ref="A1:L30"/>
  <sheetViews>
    <sheetView zoomScaleSheetLayoutView="84" zoomScalePageLayoutView="0" workbookViewId="0" topLeftCell="A4">
      <selection activeCell="J27" sqref="J27:L27"/>
    </sheetView>
  </sheetViews>
  <sheetFormatPr defaultColWidth="9.140625" defaultRowHeight="12.75"/>
  <cols>
    <col min="1" max="1" width="8.28125" style="0" customWidth="1"/>
    <col min="2" max="2" width="21.28125" style="0" customWidth="1"/>
    <col min="3" max="3" width="15.28125" style="0" customWidth="1"/>
    <col min="4" max="4" width="22.8515625" style="0" customWidth="1"/>
    <col min="5" max="5" width="15.421875" style="0" customWidth="1"/>
    <col min="6" max="9" width="15.7109375" style="0" customWidth="1"/>
    <col min="10" max="10" width="15.421875" style="0" customWidth="1"/>
    <col min="11" max="11" width="20.00390625" style="0" customWidth="1"/>
    <col min="12" max="12" width="14.28125" style="0" customWidth="1"/>
  </cols>
  <sheetData>
    <row r="1" spans="1:12" ht="18">
      <c r="A1" s="666" t="s">
        <v>0</v>
      </c>
      <c r="B1" s="666"/>
      <c r="C1" s="666"/>
      <c r="D1" s="666"/>
      <c r="E1" s="666"/>
      <c r="F1" s="666"/>
      <c r="G1" s="666"/>
      <c r="H1" s="666"/>
      <c r="I1" s="666"/>
      <c r="J1" s="666"/>
      <c r="K1" s="666"/>
      <c r="L1" s="252" t="s">
        <v>536</v>
      </c>
    </row>
    <row r="2" spans="1:11" ht="21">
      <c r="A2" s="667" t="s">
        <v>653</v>
      </c>
      <c r="B2" s="667"/>
      <c r="C2" s="667"/>
      <c r="D2" s="667"/>
      <c r="E2" s="667"/>
      <c r="F2" s="667"/>
      <c r="G2" s="667"/>
      <c r="H2" s="667"/>
      <c r="I2" s="667"/>
      <c r="J2" s="667"/>
      <c r="K2" s="667"/>
    </row>
    <row r="3" spans="1:11" ht="15">
      <c r="A3" s="208"/>
      <c r="B3" s="208"/>
      <c r="C3" s="208"/>
      <c r="D3" s="208"/>
      <c r="E3" s="208"/>
      <c r="F3" s="208"/>
      <c r="G3" s="208"/>
      <c r="H3" s="208"/>
      <c r="I3" s="208"/>
      <c r="J3" s="208"/>
      <c r="K3" s="208"/>
    </row>
    <row r="4" spans="1:11" ht="18">
      <c r="A4" s="666" t="s">
        <v>535</v>
      </c>
      <c r="B4" s="666"/>
      <c r="C4" s="666"/>
      <c r="D4" s="666"/>
      <c r="E4" s="666"/>
      <c r="F4" s="666"/>
      <c r="G4" s="666"/>
      <c r="H4" s="666"/>
      <c r="I4" s="666"/>
      <c r="J4" s="666"/>
      <c r="K4" s="666"/>
    </row>
    <row r="5" spans="1:12" ht="15">
      <c r="A5" s="209" t="s">
        <v>264</v>
      </c>
      <c r="B5" s="209"/>
      <c r="C5" s="209"/>
      <c r="D5" s="209"/>
      <c r="E5" s="209"/>
      <c r="F5" s="209"/>
      <c r="G5" s="209"/>
      <c r="H5" s="209"/>
      <c r="I5" s="209"/>
      <c r="J5" s="804" t="s">
        <v>821</v>
      </c>
      <c r="K5" s="804"/>
      <c r="L5" s="804"/>
    </row>
    <row r="6" spans="1:12" ht="21.75" customHeight="1">
      <c r="A6" s="772" t="s">
        <v>2</v>
      </c>
      <c r="B6" s="772" t="s">
        <v>36</v>
      </c>
      <c r="C6" s="577" t="s">
        <v>478</v>
      </c>
      <c r="D6" s="578"/>
      <c r="E6" s="579"/>
      <c r="F6" s="577" t="s">
        <v>484</v>
      </c>
      <c r="G6" s="578"/>
      <c r="H6" s="578"/>
      <c r="I6" s="579"/>
      <c r="J6" s="581" t="s">
        <v>486</v>
      </c>
      <c r="K6" s="581"/>
      <c r="L6" s="581"/>
    </row>
    <row r="7" spans="1:12" ht="29.25" customHeight="1">
      <c r="A7" s="773"/>
      <c r="B7" s="773"/>
      <c r="C7" s="243" t="s">
        <v>219</v>
      </c>
      <c r="D7" s="243" t="s">
        <v>480</v>
      </c>
      <c r="E7" s="243" t="s">
        <v>485</v>
      </c>
      <c r="F7" s="243" t="s">
        <v>219</v>
      </c>
      <c r="G7" s="243" t="s">
        <v>479</v>
      </c>
      <c r="H7" s="243" t="s">
        <v>481</v>
      </c>
      <c r="I7" s="243" t="s">
        <v>485</v>
      </c>
      <c r="J7" s="5" t="s">
        <v>482</v>
      </c>
      <c r="K7" s="5" t="s">
        <v>483</v>
      </c>
      <c r="L7" s="243" t="s">
        <v>485</v>
      </c>
    </row>
    <row r="8" spans="1:12" ht="15">
      <c r="A8" s="212" t="s">
        <v>271</v>
      </c>
      <c r="B8" s="212" t="s">
        <v>272</v>
      </c>
      <c r="C8" s="212" t="s">
        <v>273</v>
      </c>
      <c r="D8" s="212" t="s">
        <v>274</v>
      </c>
      <c r="E8" s="212" t="s">
        <v>275</v>
      </c>
      <c r="F8" s="212" t="s">
        <v>276</v>
      </c>
      <c r="G8" s="212" t="s">
        <v>277</v>
      </c>
      <c r="H8" s="212" t="s">
        <v>278</v>
      </c>
      <c r="I8" s="212" t="s">
        <v>297</v>
      </c>
      <c r="J8" s="212" t="s">
        <v>298</v>
      </c>
      <c r="K8" s="212" t="s">
        <v>299</v>
      </c>
      <c r="L8" s="212" t="s">
        <v>327</v>
      </c>
    </row>
    <row r="9" spans="1:12" ht="12.75">
      <c r="A9" s="18">
        <v>1</v>
      </c>
      <c r="B9" s="19" t="s">
        <v>862</v>
      </c>
      <c r="C9" s="464">
        <v>0</v>
      </c>
      <c r="D9" s="464">
        <v>0</v>
      </c>
      <c r="E9" s="464">
        <v>0</v>
      </c>
      <c r="F9" s="464">
        <v>0</v>
      </c>
      <c r="G9" s="465">
        <v>0</v>
      </c>
      <c r="H9" s="464">
        <v>0</v>
      </c>
      <c r="I9" s="464">
        <v>0</v>
      </c>
      <c r="J9" s="464">
        <v>0</v>
      </c>
      <c r="K9" s="465">
        <v>0</v>
      </c>
      <c r="L9" s="464">
        <v>0</v>
      </c>
    </row>
    <row r="10" spans="1:12" ht="12.75">
      <c r="A10" s="18">
        <v>2</v>
      </c>
      <c r="B10" s="19" t="s">
        <v>863</v>
      </c>
      <c r="C10" s="464">
        <v>0</v>
      </c>
      <c r="D10" s="464">
        <v>0</v>
      </c>
      <c r="E10" s="464">
        <v>0</v>
      </c>
      <c r="F10" s="464">
        <v>0</v>
      </c>
      <c r="G10" s="465">
        <v>0</v>
      </c>
      <c r="H10" s="464">
        <v>0</v>
      </c>
      <c r="I10" s="464">
        <v>0</v>
      </c>
      <c r="J10" s="464">
        <v>0</v>
      </c>
      <c r="K10" s="465">
        <v>0</v>
      </c>
      <c r="L10" s="464">
        <v>0</v>
      </c>
    </row>
    <row r="11" spans="1:12" ht="12.75">
      <c r="A11" s="18">
        <v>3</v>
      </c>
      <c r="B11" s="19" t="s">
        <v>864</v>
      </c>
      <c r="C11" s="464">
        <v>0</v>
      </c>
      <c r="D11" s="464">
        <v>0</v>
      </c>
      <c r="E11" s="464">
        <v>0</v>
      </c>
      <c r="F11" s="464">
        <v>0</v>
      </c>
      <c r="G11" s="465">
        <v>0</v>
      </c>
      <c r="H11" s="464">
        <v>0</v>
      </c>
      <c r="I11" s="464">
        <v>0</v>
      </c>
      <c r="J11" s="464">
        <v>0</v>
      </c>
      <c r="K11" s="465">
        <v>0</v>
      </c>
      <c r="L11" s="464">
        <v>0</v>
      </c>
    </row>
    <row r="12" spans="1:12" ht="12.75">
      <c r="A12" s="18">
        <v>4</v>
      </c>
      <c r="B12" s="19" t="s">
        <v>865</v>
      </c>
      <c r="C12" s="464">
        <v>0</v>
      </c>
      <c r="D12" s="464">
        <v>0</v>
      </c>
      <c r="E12" s="464">
        <v>0</v>
      </c>
      <c r="F12" s="464">
        <v>0</v>
      </c>
      <c r="G12" s="465">
        <v>0</v>
      </c>
      <c r="H12" s="464">
        <v>0</v>
      </c>
      <c r="I12" s="464">
        <v>0</v>
      </c>
      <c r="J12" s="464">
        <v>0</v>
      </c>
      <c r="K12" s="465">
        <v>0</v>
      </c>
      <c r="L12" s="464">
        <v>0</v>
      </c>
    </row>
    <row r="13" spans="1:12" ht="12.75">
      <c r="A13" s="18">
        <v>5</v>
      </c>
      <c r="B13" s="19" t="s">
        <v>866</v>
      </c>
      <c r="C13" s="464">
        <v>0</v>
      </c>
      <c r="D13" s="464">
        <v>0</v>
      </c>
      <c r="E13" s="464">
        <v>0</v>
      </c>
      <c r="F13" s="464">
        <v>0</v>
      </c>
      <c r="G13" s="465">
        <v>0</v>
      </c>
      <c r="H13" s="464">
        <v>0</v>
      </c>
      <c r="I13" s="464">
        <v>0</v>
      </c>
      <c r="J13" s="464">
        <v>0</v>
      </c>
      <c r="K13" s="465">
        <v>0</v>
      </c>
      <c r="L13" s="464">
        <v>0</v>
      </c>
    </row>
    <row r="14" spans="1:12" ht="12.75">
      <c r="A14" s="18">
        <v>6</v>
      </c>
      <c r="B14" s="19" t="s">
        <v>867</v>
      </c>
      <c r="C14" s="464">
        <v>0</v>
      </c>
      <c r="D14" s="464">
        <v>0</v>
      </c>
      <c r="E14" s="464">
        <v>0</v>
      </c>
      <c r="F14" s="464">
        <v>0</v>
      </c>
      <c r="G14" s="465">
        <v>0</v>
      </c>
      <c r="H14" s="464">
        <v>0</v>
      </c>
      <c r="I14" s="464">
        <v>0</v>
      </c>
      <c r="J14" s="464">
        <v>0</v>
      </c>
      <c r="K14" s="465">
        <v>0</v>
      </c>
      <c r="L14" s="464">
        <v>0</v>
      </c>
    </row>
    <row r="15" spans="1:12" ht="12.75">
      <c r="A15" s="18">
        <v>7</v>
      </c>
      <c r="B15" s="19" t="s">
        <v>868</v>
      </c>
      <c r="C15" s="464">
        <v>0</v>
      </c>
      <c r="D15" s="464">
        <v>0</v>
      </c>
      <c r="E15" s="464">
        <v>0</v>
      </c>
      <c r="F15" s="464">
        <v>0</v>
      </c>
      <c r="G15" s="465">
        <v>0</v>
      </c>
      <c r="H15" s="464">
        <v>0</v>
      </c>
      <c r="I15" s="464">
        <v>0</v>
      </c>
      <c r="J15" s="464">
        <v>0</v>
      </c>
      <c r="K15" s="465">
        <v>0</v>
      </c>
      <c r="L15" s="464">
        <v>0</v>
      </c>
    </row>
    <row r="16" spans="1:12" ht="12.75">
      <c r="A16" s="18">
        <v>8</v>
      </c>
      <c r="B16" s="19" t="s">
        <v>869</v>
      </c>
      <c r="C16" s="464">
        <v>0</v>
      </c>
      <c r="D16" s="464">
        <v>0</v>
      </c>
      <c r="E16" s="464">
        <v>0</v>
      </c>
      <c r="F16" s="464">
        <v>0</v>
      </c>
      <c r="G16" s="465">
        <v>0</v>
      </c>
      <c r="H16" s="464">
        <v>0</v>
      </c>
      <c r="I16" s="464">
        <v>0</v>
      </c>
      <c r="J16" s="464">
        <v>0</v>
      </c>
      <c r="K16" s="465">
        <v>0</v>
      </c>
      <c r="L16" s="464">
        <v>0</v>
      </c>
    </row>
    <row r="17" spans="1:12" ht="12.75">
      <c r="A17" s="18">
        <v>9</v>
      </c>
      <c r="B17" s="19" t="s">
        <v>870</v>
      </c>
      <c r="C17" s="464">
        <v>0</v>
      </c>
      <c r="D17" s="464">
        <v>0</v>
      </c>
      <c r="E17" s="464">
        <v>0</v>
      </c>
      <c r="F17" s="464">
        <v>0</v>
      </c>
      <c r="G17" s="465">
        <v>0</v>
      </c>
      <c r="H17" s="464">
        <v>0</v>
      </c>
      <c r="I17" s="464">
        <v>0</v>
      </c>
      <c r="J17" s="464">
        <v>0</v>
      </c>
      <c r="K17" s="465">
        <v>0</v>
      </c>
      <c r="L17" s="464">
        <v>0</v>
      </c>
    </row>
    <row r="18" spans="1:12" ht="12.75">
      <c r="A18" s="18">
        <v>10</v>
      </c>
      <c r="B18" s="19" t="s">
        <v>871</v>
      </c>
      <c r="C18" s="464">
        <v>0</v>
      </c>
      <c r="D18" s="464">
        <v>0</v>
      </c>
      <c r="E18" s="464">
        <v>0</v>
      </c>
      <c r="F18" s="464">
        <v>0</v>
      </c>
      <c r="G18" s="465">
        <v>0</v>
      </c>
      <c r="H18" s="464">
        <v>0</v>
      </c>
      <c r="I18" s="464">
        <v>0</v>
      </c>
      <c r="J18" s="464">
        <v>0</v>
      </c>
      <c r="K18" s="465">
        <v>0</v>
      </c>
      <c r="L18" s="464">
        <v>0</v>
      </c>
    </row>
    <row r="19" spans="1:12" ht="12.75">
      <c r="A19" s="18">
        <v>11</v>
      </c>
      <c r="B19" s="19" t="s">
        <v>872</v>
      </c>
      <c r="C19" s="464">
        <v>0</v>
      </c>
      <c r="D19" s="464">
        <v>0</v>
      </c>
      <c r="E19" s="464">
        <v>0</v>
      </c>
      <c r="F19" s="464">
        <v>0</v>
      </c>
      <c r="G19" s="465">
        <v>0</v>
      </c>
      <c r="H19" s="464">
        <v>0</v>
      </c>
      <c r="I19" s="464">
        <v>0</v>
      </c>
      <c r="J19" s="464">
        <v>0</v>
      </c>
      <c r="K19" s="465">
        <v>0</v>
      </c>
      <c r="L19" s="464">
        <v>0</v>
      </c>
    </row>
    <row r="20" spans="1:12" ht="12.75" customHeight="1">
      <c r="A20" s="18">
        <v>12</v>
      </c>
      <c r="B20" s="19" t="s">
        <v>873</v>
      </c>
      <c r="C20" s="464">
        <v>0</v>
      </c>
      <c r="D20" s="464">
        <v>0</v>
      </c>
      <c r="E20" s="464">
        <v>0</v>
      </c>
      <c r="F20" s="464">
        <v>0</v>
      </c>
      <c r="G20" s="465">
        <v>0</v>
      </c>
      <c r="H20" s="464">
        <v>0</v>
      </c>
      <c r="I20" s="464">
        <v>0</v>
      </c>
      <c r="J20" s="464">
        <v>0</v>
      </c>
      <c r="K20" s="465">
        <v>0</v>
      </c>
      <c r="L20" s="464">
        <v>0</v>
      </c>
    </row>
    <row r="21" spans="1:12" ht="12.75" customHeight="1">
      <c r="A21" s="18">
        <v>13</v>
      </c>
      <c r="B21" s="19" t="s">
        <v>874</v>
      </c>
      <c r="C21" s="464">
        <v>0</v>
      </c>
      <c r="D21" s="464">
        <v>0</v>
      </c>
      <c r="E21" s="464">
        <v>0</v>
      </c>
      <c r="F21" s="464">
        <v>0</v>
      </c>
      <c r="G21" s="465">
        <v>0</v>
      </c>
      <c r="H21" s="464">
        <v>0</v>
      </c>
      <c r="I21" s="464">
        <v>0</v>
      </c>
      <c r="J21" s="464">
        <v>0</v>
      </c>
      <c r="K21" s="465">
        <v>0</v>
      </c>
      <c r="L21" s="464">
        <v>0</v>
      </c>
    </row>
    <row r="22" spans="1:12" ht="12.75" customHeight="1">
      <c r="A22" s="3">
        <v>14</v>
      </c>
      <c r="B22" s="28" t="s">
        <v>875</v>
      </c>
      <c r="C22" s="169">
        <v>0</v>
      </c>
      <c r="D22" s="169">
        <v>0</v>
      </c>
      <c r="E22" s="169">
        <v>0</v>
      </c>
      <c r="F22" s="169">
        <v>0</v>
      </c>
      <c r="G22" s="477">
        <v>0</v>
      </c>
      <c r="H22" s="169">
        <v>0</v>
      </c>
      <c r="I22" s="169">
        <v>0</v>
      </c>
      <c r="J22" s="169">
        <v>0</v>
      </c>
      <c r="K22" s="477">
        <v>0</v>
      </c>
      <c r="L22" s="169">
        <v>0</v>
      </c>
    </row>
    <row r="23" spans="1:12" ht="12.75" customHeight="1">
      <c r="A23" s="805" t="s">
        <v>17</v>
      </c>
      <c r="B23" s="805"/>
      <c r="C23" s="169">
        <v>0</v>
      </c>
      <c r="D23" s="169">
        <v>0</v>
      </c>
      <c r="E23" s="169">
        <v>0</v>
      </c>
      <c r="F23" s="169">
        <v>0</v>
      </c>
      <c r="G23" s="477">
        <v>0</v>
      </c>
      <c r="H23" s="169">
        <v>0</v>
      </c>
      <c r="I23" s="169">
        <v>0</v>
      </c>
      <c r="J23" s="169">
        <v>0</v>
      </c>
      <c r="K23" s="477">
        <v>0</v>
      </c>
      <c r="L23" s="169">
        <v>0</v>
      </c>
    </row>
    <row r="24" spans="1:12" ht="12.75" customHeight="1">
      <c r="A24" s="223"/>
      <c r="B24" s="223"/>
      <c r="C24" s="541"/>
      <c r="D24" s="541"/>
      <c r="E24" s="541"/>
      <c r="F24" s="541"/>
      <c r="G24" s="542"/>
      <c r="H24" s="541"/>
      <c r="I24" s="541"/>
      <c r="J24" s="541"/>
      <c r="K24" s="542"/>
      <c r="L24" s="541"/>
    </row>
    <row r="27" spans="1:12" ht="12.75" customHeight="1">
      <c r="A27" s="215"/>
      <c r="B27" s="215"/>
      <c r="C27" s="215"/>
      <c r="D27" s="215"/>
      <c r="F27" s="230"/>
      <c r="G27" s="230"/>
      <c r="H27" s="230"/>
      <c r="J27" s="664" t="s">
        <v>973</v>
      </c>
      <c r="K27" s="664"/>
      <c r="L27" s="664"/>
    </row>
    <row r="28" spans="1:12" ht="12.75" customHeight="1">
      <c r="A28" s="215"/>
      <c r="B28" s="215"/>
      <c r="C28" s="215"/>
      <c r="D28" s="215"/>
      <c r="F28" s="230"/>
      <c r="G28" s="230"/>
      <c r="H28" s="230"/>
      <c r="J28" s="664" t="s">
        <v>13</v>
      </c>
      <c r="K28" s="664"/>
      <c r="L28" s="664"/>
    </row>
    <row r="29" spans="1:12" ht="12.75" customHeight="1">
      <c r="A29" s="215"/>
      <c r="B29" s="215"/>
      <c r="C29" s="215"/>
      <c r="D29" s="215"/>
      <c r="G29" s="216"/>
      <c r="J29" s="664" t="s">
        <v>957</v>
      </c>
      <c r="K29" s="664"/>
      <c r="L29" s="664"/>
    </row>
    <row r="30" spans="1:11" ht="12.75">
      <c r="A30" s="215" t="s">
        <v>941</v>
      </c>
      <c r="C30" s="215"/>
      <c r="D30" s="215"/>
      <c r="G30" s="217"/>
      <c r="K30" s="217" t="s">
        <v>83</v>
      </c>
    </row>
  </sheetData>
  <sheetProtection/>
  <mergeCells count="13">
    <mergeCell ref="J29:L29"/>
    <mergeCell ref="A1:K1"/>
    <mergeCell ref="C6:E6"/>
    <mergeCell ref="F6:I6"/>
    <mergeCell ref="J6:L6"/>
    <mergeCell ref="A6:A7"/>
    <mergeCell ref="B6:B7"/>
    <mergeCell ref="A2:K2"/>
    <mergeCell ref="A4:K4"/>
    <mergeCell ref="J5:L5"/>
    <mergeCell ref="A23:B23"/>
    <mergeCell ref="J27:L27"/>
    <mergeCell ref="J28:L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43.xml><?xml version="1.0" encoding="utf-8"?>
<worksheet xmlns="http://schemas.openxmlformats.org/spreadsheetml/2006/main" xmlns:r="http://schemas.openxmlformats.org/officeDocument/2006/relationships">
  <sheetPr>
    <pageSetUpPr fitToPage="1"/>
  </sheetPr>
  <dimension ref="A1:M30"/>
  <sheetViews>
    <sheetView zoomScaleSheetLayoutView="80" zoomScalePageLayoutView="0" workbookViewId="0" topLeftCell="A4">
      <selection activeCell="G27" sqref="G27:K27"/>
    </sheetView>
  </sheetViews>
  <sheetFormatPr defaultColWidth="9.140625" defaultRowHeight="12.75"/>
  <cols>
    <col min="1" max="1" width="13.7109375" style="0" customWidth="1"/>
    <col min="2" max="2" width="22.0039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spans="1:11" ht="18">
      <c r="A1" s="666" t="s">
        <v>0</v>
      </c>
      <c r="B1" s="666"/>
      <c r="C1" s="666"/>
      <c r="D1" s="666"/>
      <c r="E1" s="666"/>
      <c r="F1" s="666"/>
      <c r="G1" s="666"/>
      <c r="H1" s="666"/>
      <c r="I1" s="312"/>
      <c r="J1" s="312"/>
      <c r="K1" s="252" t="s">
        <v>538</v>
      </c>
    </row>
    <row r="2" spans="1:10" ht="21">
      <c r="A2" s="667" t="s">
        <v>653</v>
      </c>
      <c r="B2" s="667"/>
      <c r="C2" s="667"/>
      <c r="D2" s="667"/>
      <c r="E2" s="667"/>
      <c r="F2" s="667"/>
      <c r="G2" s="667"/>
      <c r="H2" s="667"/>
      <c r="I2" s="207"/>
      <c r="J2" s="207"/>
    </row>
    <row r="3" spans="1:10" ht="15">
      <c r="A3" s="208"/>
      <c r="B3" s="208"/>
      <c r="C3" s="208"/>
      <c r="D3" s="208"/>
      <c r="E3" s="208"/>
      <c r="F3" s="208"/>
      <c r="G3" s="208"/>
      <c r="H3" s="208"/>
      <c r="I3" s="208"/>
      <c r="J3" s="208"/>
    </row>
    <row r="4" spans="1:10" ht="18">
      <c r="A4" s="666" t="s">
        <v>537</v>
      </c>
      <c r="B4" s="666"/>
      <c r="C4" s="666"/>
      <c r="D4" s="666"/>
      <c r="E4" s="666"/>
      <c r="F4" s="666"/>
      <c r="G4" s="666"/>
      <c r="H4" s="666"/>
      <c r="I4" s="312"/>
      <c r="J4" s="312"/>
    </row>
    <row r="5" spans="1:11" ht="15">
      <c r="A5" s="806" t="s">
        <v>930</v>
      </c>
      <c r="B5" s="806"/>
      <c r="C5" s="209"/>
      <c r="D5" s="209"/>
      <c r="E5" s="209"/>
      <c r="F5" s="209"/>
      <c r="G5" s="804" t="s">
        <v>821</v>
      </c>
      <c r="H5" s="804"/>
      <c r="I5" s="804"/>
      <c r="J5" s="804"/>
      <c r="K5" s="804"/>
    </row>
    <row r="6" spans="1:11" ht="21.75" customHeight="1">
      <c r="A6" s="772" t="s">
        <v>2</v>
      </c>
      <c r="B6" s="772" t="s">
        <v>36</v>
      </c>
      <c r="C6" s="577" t="s">
        <v>496</v>
      </c>
      <c r="D6" s="578"/>
      <c r="E6" s="579"/>
      <c r="F6" s="577" t="s">
        <v>499</v>
      </c>
      <c r="G6" s="578"/>
      <c r="H6" s="579"/>
      <c r="I6" s="671" t="s">
        <v>714</v>
      </c>
      <c r="J6" s="671" t="s">
        <v>713</v>
      </c>
      <c r="K6" s="671" t="s">
        <v>77</v>
      </c>
    </row>
    <row r="7" spans="1:11" ht="26.25" customHeight="1">
      <c r="A7" s="773"/>
      <c r="B7" s="773"/>
      <c r="C7" s="5" t="s">
        <v>495</v>
      </c>
      <c r="D7" s="5" t="s">
        <v>497</v>
      </c>
      <c r="E7" s="5" t="s">
        <v>498</v>
      </c>
      <c r="F7" s="5" t="s">
        <v>495</v>
      </c>
      <c r="G7" s="5" t="s">
        <v>497</v>
      </c>
      <c r="H7" s="5" t="s">
        <v>498</v>
      </c>
      <c r="I7" s="672"/>
      <c r="J7" s="672"/>
      <c r="K7" s="672"/>
    </row>
    <row r="8" spans="1:11" ht="15">
      <c r="A8" s="305">
        <v>1</v>
      </c>
      <c r="B8" s="305">
        <v>2</v>
      </c>
      <c r="C8" s="305">
        <v>3</v>
      </c>
      <c r="D8" s="305">
        <v>4</v>
      </c>
      <c r="E8" s="305">
        <v>5</v>
      </c>
      <c r="F8" s="305">
        <v>6</v>
      </c>
      <c r="G8" s="305">
        <v>7</v>
      </c>
      <c r="H8" s="305">
        <v>8</v>
      </c>
      <c r="I8" s="305">
        <v>9</v>
      </c>
      <c r="J8" s="305">
        <v>10</v>
      </c>
      <c r="K8" s="305">
        <v>11</v>
      </c>
    </row>
    <row r="9" spans="1:11" ht="15">
      <c r="A9" s="483">
        <v>1</v>
      </c>
      <c r="B9" s="484" t="s">
        <v>862</v>
      </c>
      <c r="C9" s="5">
        <v>0</v>
      </c>
      <c r="D9" s="5">
        <v>0</v>
      </c>
      <c r="E9" s="5">
        <v>0</v>
      </c>
      <c r="F9" s="5">
        <v>0</v>
      </c>
      <c r="G9" s="5">
        <v>0</v>
      </c>
      <c r="H9" s="5">
        <v>0</v>
      </c>
      <c r="I9" s="5">
        <v>0</v>
      </c>
      <c r="J9" s="5">
        <v>0</v>
      </c>
      <c r="K9" s="212"/>
    </row>
    <row r="10" spans="1:11" ht="15">
      <c r="A10" s="483">
        <v>2</v>
      </c>
      <c r="B10" s="484" t="s">
        <v>863</v>
      </c>
      <c r="C10" s="5">
        <v>0</v>
      </c>
      <c r="D10" s="5">
        <v>0</v>
      </c>
      <c r="E10" s="5">
        <v>0</v>
      </c>
      <c r="F10" s="5">
        <v>0</v>
      </c>
      <c r="G10" s="5">
        <v>0</v>
      </c>
      <c r="H10" s="5">
        <v>0</v>
      </c>
      <c r="I10" s="5">
        <v>0</v>
      </c>
      <c r="J10" s="5">
        <v>0</v>
      </c>
      <c r="K10" s="212"/>
    </row>
    <row r="11" spans="1:11" ht="15">
      <c r="A11" s="483">
        <v>3</v>
      </c>
      <c r="B11" s="484" t="s">
        <v>864</v>
      </c>
      <c r="C11" s="5">
        <v>0</v>
      </c>
      <c r="D11" s="5">
        <v>0</v>
      </c>
      <c r="E11" s="5">
        <v>0</v>
      </c>
      <c r="F11" s="5">
        <v>0</v>
      </c>
      <c r="G11" s="5">
        <v>0</v>
      </c>
      <c r="H11" s="5">
        <v>0</v>
      </c>
      <c r="I11" s="5">
        <v>0</v>
      </c>
      <c r="J11" s="5">
        <v>0</v>
      </c>
      <c r="K11" s="212"/>
    </row>
    <row r="12" spans="1:11" ht="15">
      <c r="A12" s="483">
        <v>4</v>
      </c>
      <c r="B12" s="484" t="s">
        <v>865</v>
      </c>
      <c r="C12" s="5">
        <v>0</v>
      </c>
      <c r="D12" s="5">
        <v>0</v>
      </c>
      <c r="E12" s="5">
        <v>0</v>
      </c>
      <c r="F12" s="5">
        <v>0</v>
      </c>
      <c r="G12" s="5">
        <v>0</v>
      </c>
      <c r="H12" s="5">
        <v>0</v>
      </c>
      <c r="I12" s="5">
        <v>0</v>
      </c>
      <c r="J12" s="5">
        <v>0</v>
      </c>
      <c r="K12" s="212"/>
    </row>
    <row r="13" spans="1:11" ht="15">
      <c r="A13" s="483">
        <v>5</v>
      </c>
      <c r="B13" s="484" t="s">
        <v>866</v>
      </c>
      <c r="C13" s="5">
        <v>0</v>
      </c>
      <c r="D13" s="5">
        <v>0</v>
      </c>
      <c r="E13" s="5">
        <v>0</v>
      </c>
      <c r="F13" s="5">
        <v>0</v>
      </c>
      <c r="G13" s="5">
        <v>0</v>
      </c>
      <c r="H13" s="5">
        <v>0</v>
      </c>
      <c r="I13" s="5">
        <v>0</v>
      </c>
      <c r="J13" s="5">
        <v>0</v>
      </c>
      <c r="K13" s="212"/>
    </row>
    <row r="14" spans="1:11" ht="15">
      <c r="A14" s="483">
        <v>6</v>
      </c>
      <c r="B14" s="484" t="s">
        <v>867</v>
      </c>
      <c r="C14" s="5">
        <v>0</v>
      </c>
      <c r="D14" s="5">
        <v>0</v>
      </c>
      <c r="E14" s="5">
        <v>0</v>
      </c>
      <c r="F14" s="5">
        <v>0</v>
      </c>
      <c r="G14" s="5">
        <v>0</v>
      </c>
      <c r="H14" s="5">
        <v>0</v>
      </c>
      <c r="I14" s="5">
        <v>0</v>
      </c>
      <c r="J14" s="5">
        <v>0</v>
      </c>
      <c r="K14" s="212"/>
    </row>
    <row r="15" spans="1:11" ht="15">
      <c r="A15" s="483">
        <v>7</v>
      </c>
      <c r="B15" s="484" t="s">
        <v>868</v>
      </c>
      <c r="C15" s="5">
        <v>0</v>
      </c>
      <c r="D15" s="5">
        <v>0</v>
      </c>
      <c r="E15" s="5">
        <v>0</v>
      </c>
      <c r="F15" s="5">
        <v>0</v>
      </c>
      <c r="G15" s="5">
        <v>0</v>
      </c>
      <c r="H15" s="5">
        <v>0</v>
      </c>
      <c r="I15" s="5">
        <v>0</v>
      </c>
      <c r="J15" s="5">
        <v>0</v>
      </c>
      <c r="K15" s="212"/>
    </row>
    <row r="16" spans="1:11" ht="15">
      <c r="A16" s="483">
        <v>8</v>
      </c>
      <c r="B16" s="484" t="s">
        <v>869</v>
      </c>
      <c r="C16" s="5">
        <v>0</v>
      </c>
      <c r="D16" s="5">
        <v>0</v>
      </c>
      <c r="E16" s="5">
        <v>0</v>
      </c>
      <c r="F16" s="5">
        <v>0</v>
      </c>
      <c r="G16" s="5">
        <v>0</v>
      </c>
      <c r="H16" s="5">
        <v>0</v>
      </c>
      <c r="I16" s="5">
        <v>0</v>
      </c>
      <c r="J16" s="5">
        <v>0</v>
      </c>
      <c r="K16" s="212"/>
    </row>
    <row r="17" spans="1:13" ht="15">
      <c r="A17" s="483">
        <v>9</v>
      </c>
      <c r="B17" s="484" t="s">
        <v>870</v>
      </c>
      <c r="C17" s="5">
        <v>0</v>
      </c>
      <c r="D17" s="5">
        <v>0</v>
      </c>
      <c r="E17" s="5">
        <v>0</v>
      </c>
      <c r="F17" s="5">
        <v>0</v>
      </c>
      <c r="G17" s="5">
        <v>0</v>
      </c>
      <c r="H17" s="5">
        <v>0</v>
      </c>
      <c r="I17" s="5">
        <v>0</v>
      </c>
      <c r="J17" s="5">
        <v>0</v>
      </c>
      <c r="K17" s="9"/>
      <c r="M17" t="s">
        <v>10</v>
      </c>
    </row>
    <row r="18" spans="1:11" ht="15">
      <c r="A18" s="483">
        <v>10</v>
      </c>
      <c r="B18" s="484" t="s">
        <v>871</v>
      </c>
      <c r="C18" s="5">
        <v>0</v>
      </c>
      <c r="D18" s="5">
        <v>0</v>
      </c>
      <c r="E18" s="5">
        <v>0</v>
      </c>
      <c r="F18" s="5">
        <v>0</v>
      </c>
      <c r="G18" s="5">
        <v>0</v>
      </c>
      <c r="H18" s="5">
        <v>0</v>
      </c>
      <c r="I18" s="5">
        <v>0</v>
      </c>
      <c r="J18" s="5">
        <v>0</v>
      </c>
      <c r="K18" s="9"/>
    </row>
    <row r="19" spans="1:11" ht="15">
      <c r="A19" s="483">
        <v>11</v>
      </c>
      <c r="B19" s="484" t="s">
        <v>872</v>
      </c>
      <c r="C19" s="5">
        <v>0</v>
      </c>
      <c r="D19" s="5">
        <v>0</v>
      </c>
      <c r="E19" s="5">
        <v>0</v>
      </c>
      <c r="F19" s="5">
        <v>0</v>
      </c>
      <c r="G19" s="5">
        <v>0</v>
      </c>
      <c r="H19" s="5">
        <v>0</v>
      </c>
      <c r="I19" s="5">
        <v>0</v>
      </c>
      <c r="J19" s="5">
        <v>0</v>
      </c>
      <c r="K19" s="9"/>
    </row>
    <row r="20" spans="1:11" ht="15">
      <c r="A20" s="483">
        <v>12</v>
      </c>
      <c r="B20" s="484" t="s">
        <v>873</v>
      </c>
      <c r="C20" s="5">
        <v>0</v>
      </c>
      <c r="D20" s="5">
        <v>0</v>
      </c>
      <c r="E20" s="5">
        <v>0</v>
      </c>
      <c r="F20" s="5">
        <v>0</v>
      </c>
      <c r="G20" s="5">
        <v>0</v>
      </c>
      <c r="H20" s="5">
        <v>0</v>
      </c>
      <c r="I20" s="5">
        <v>0</v>
      </c>
      <c r="J20" s="5">
        <v>0</v>
      </c>
      <c r="K20" s="9"/>
    </row>
    <row r="21" spans="1:11" ht="15">
      <c r="A21" s="483">
        <v>13</v>
      </c>
      <c r="B21" s="484" t="s">
        <v>874</v>
      </c>
      <c r="C21" s="5">
        <v>0</v>
      </c>
      <c r="D21" s="5">
        <v>0</v>
      </c>
      <c r="E21" s="5">
        <v>0</v>
      </c>
      <c r="F21" s="5">
        <v>0</v>
      </c>
      <c r="G21" s="5">
        <v>0</v>
      </c>
      <c r="H21" s="5">
        <v>0</v>
      </c>
      <c r="I21" s="5">
        <v>0</v>
      </c>
      <c r="J21" s="5">
        <v>0</v>
      </c>
      <c r="K21" s="19" t="s">
        <v>411</v>
      </c>
    </row>
    <row r="22" spans="1:11" ht="15">
      <c r="A22" s="483">
        <v>14</v>
      </c>
      <c r="B22" s="484" t="s">
        <v>875</v>
      </c>
      <c r="C22" s="5">
        <v>0</v>
      </c>
      <c r="D22" s="5">
        <v>0</v>
      </c>
      <c r="E22" s="5">
        <v>0</v>
      </c>
      <c r="F22" s="5">
        <v>0</v>
      </c>
      <c r="G22" s="5">
        <v>0</v>
      </c>
      <c r="H22" s="5">
        <v>0</v>
      </c>
      <c r="I22" s="5">
        <v>0</v>
      </c>
      <c r="J22" s="5">
        <v>0</v>
      </c>
      <c r="K22" s="9"/>
    </row>
    <row r="23" spans="1:11" ht="12.75">
      <c r="A23" s="574" t="s">
        <v>17</v>
      </c>
      <c r="B23" s="575"/>
      <c r="C23" s="5">
        <f aca="true" t="shared" si="0" ref="C23:H23">SUM(C9:C22)</f>
        <v>0</v>
      </c>
      <c r="D23" s="5">
        <f t="shared" si="0"/>
        <v>0</v>
      </c>
      <c r="E23" s="5">
        <f t="shared" si="0"/>
        <v>0</v>
      </c>
      <c r="F23" s="5">
        <f t="shared" si="0"/>
        <v>0</v>
      </c>
      <c r="G23" s="5">
        <f t="shared" si="0"/>
        <v>0</v>
      </c>
      <c r="H23" s="5">
        <f t="shared" si="0"/>
        <v>0</v>
      </c>
      <c r="I23" s="5">
        <v>0</v>
      </c>
      <c r="J23" s="5">
        <v>0</v>
      </c>
      <c r="K23" s="9"/>
    </row>
    <row r="26" spans="1:6" ht="12.75" customHeight="1">
      <c r="A26" s="215"/>
      <c r="B26" s="215"/>
      <c r="C26" s="215"/>
      <c r="D26" s="215"/>
      <c r="E26" s="215"/>
      <c r="F26" s="215"/>
    </row>
    <row r="27" spans="1:11" ht="12.75" customHeight="1">
      <c r="A27" s="215" t="s">
        <v>936</v>
      </c>
      <c r="B27" s="215"/>
      <c r="C27" s="215"/>
      <c r="D27" s="215"/>
      <c r="E27" s="215"/>
      <c r="F27" s="215"/>
      <c r="G27" s="664" t="s">
        <v>973</v>
      </c>
      <c r="H27" s="664"/>
      <c r="I27" s="664"/>
      <c r="J27" s="664"/>
      <c r="K27" s="664"/>
    </row>
    <row r="28" spans="1:11" ht="12.75" customHeight="1">
      <c r="A28" s="215"/>
      <c r="B28" s="215"/>
      <c r="C28" s="215"/>
      <c r="D28" s="215"/>
      <c r="E28" s="215"/>
      <c r="F28" s="215"/>
      <c r="G28" s="664" t="s">
        <v>13</v>
      </c>
      <c r="H28" s="664"/>
      <c r="I28" s="664"/>
      <c r="J28" s="664"/>
      <c r="K28" s="664"/>
    </row>
    <row r="29" spans="6:10" ht="12.75" customHeight="1">
      <c r="F29" s="215"/>
      <c r="G29" s="664" t="s">
        <v>957</v>
      </c>
      <c r="H29" s="664"/>
      <c r="I29" s="664"/>
      <c r="J29" s="664"/>
    </row>
    <row r="30" spans="8:10" ht="12.75">
      <c r="H30" s="217" t="s">
        <v>83</v>
      </c>
      <c r="I30" s="217"/>
      <c r="J30" s="217"/>
    </row>
  </sheetData>
  <sheetProtection/>
  <mergeCells count="16">
    <mergeCell ref="G28:K28"/>
    <mergeCell ref="A6:A7"/>
    <mergeCell ref="B6:B7"/>
    <mergeCell ref="C6:E6"/>
    <mergeCell ref="F6:H6"/>
    <mergeCell ref="G5:K5"/>
    <mergeCell ref="G29:J29"/>
    <mergeCell ref="A1:H1"/>
    <mergeCell ref="A2:H2"/>
    <mergeCell ref="A4:H4"/>
    <mergeCell ref="K6:K7"/>
    <mergeCell ref="G27:K27"/>
    <mergeCell ref="I6:I7"/>
    <mergeCell ref="J6:J7"/>
    <mergeCell ref="A23:B23"/>
    <mergeCell ref="A5:B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L35"/>
  <sheetViews>
    <sheetView zoomScale="85" zoomScaleNormal="85" zoomScaleSheetLayoutView="73" zoomScalePageLayoutView="0" workbookViewId="0" topLeftCell="A14">
      <selection activeCell="H32" sqref="H32:J32"/>
    </sheetView>
  </sheetViews>
  <sheetFormatPr defaultColWidth="9.140625" defaultRowHeight="12.75"/>
  <cols>
    <col min="1" max="1" width="7.421875" style="0" customWidth="1"/>
    <col min="2" max="2" width="22.7109375" style="0" customWidth="1"/>
    <col min="3" max="4" width="12.7109375" style="0" customWidth="1"/>
    <col min="5" max="5" width="14.421875" style="0" customWidth="1"/>
    <col min="6" max="6" width="17.00390625" style="0" customWidth="1"/>
    <col min="7" max="7" width="14.140625" style="0" customWidth="1"/>
    <col min="8" max="8" width="17.00390625" style="0" customWidth="1"/>
    <col min="9" max="9" width="13.00390625" style="0" customWidth="1"/>
    <col min="10" max="10" width="17.00390625" style="0" customWidth="1"/>
    <col min="11" max="11" width="11.28125" style="0" customWidth="1"/>
    <col min="12" max="12" width="19.28125" style="0" customWidth="1"/>
  </cols>
  <sheetData>
    <row r="1" spans="1:12" ht="15">
      <c r="A1" s="87"/>
      <c r="B1" s="87"/>
      <c r="C1" s="87"/>
      <c r="D1" s="87"/>
      <c r="E1" s="87"/>
      <c r="F1" s="87"/>
      <c r="G1" s="87"/>
      <c r="H1" s="87"/>
      <c r="K1" s="673" t="s">
        <v>86</v>
      </c>
      <c r="L1" s="673"/>
    </row>
    <row r="2" spans="1:12" ht="15.75">
      <c r="A2" s="810" t="s">
        <v>0</v>
      </c>
      <c r="B2" s="810"/>
      <c r="C2" s="810"/>
      <c r="D2" s="810"/>
      <c r="E2" s="810"/>
      <c r="F2" s="810"/>
      <c r="G2" s="810"/>
      <c r="H2" s="810"/>
      <c r="I2" s="87"/>
      <c r="J2" s="87"/>
      <c r="K2" s="87"/>
      <c r="L2" s="87"/>
    </row>
    <row r="3" spans="1:12" ht="20.25">
      <c r="A3" s="659" t="s">
        <v>653</v>
      </c>
      <c r="B3" s="659"/>
      <c r="C3" s="659"/>
      <c r="D3" s="659"/>
      <c r="E3" s="659"/>
      <c r="F3" s="659"/>
      <c r="G3" s="659"/>
      <c r="H3" s="659"/>
      <c r="I3" s="87"/>
      <c r="J3" s="87"/>
      <c r="K3" s="87"/>
      <c r="L3" s="87"/>
    </row>
    <row r="4" spans="1:12" ht="12.75">
      <c r="A4" s="87"/>
      <c r="B4" s="87"/>
      <c r="C4" s="87"/>
      <c r="D4" s="87"/>
      <c r="E4" s="87"/>
      <c r="F4" s="87"/>
      <c r="G4" s="87"/>
      <c r="H4" s="87"/>
      <c r="I4" s="87"/>
      <c r="J4" s="87"/>
      <c r="K4" s="87"/>
      <c r="L4" s="87"/>
    </row>
    <row r="5" spans="1:12" ht="15.75">
      <c r="A5" s="660" t="s">
        <v>690</v>
      </c>
      <c r="B5" s="660"/>
      <c r="C5" s="660"/>
      <c r="D5" s="660"/>
      <c r="E5" s="660"/>
      <c r="F5" s="660"/>
      <c r="G5" s="660"/>
      <c r="H5" s="660"/>
      <c r="I5" s="660"/>
      <c r="J5" s="660"/>
      <c r="K5" s="660"/>
      <c r="L5" s="660"/>
    </row>
    <row r="6" spans="1:12" ht="12.75">
      <c r="A6" s="87"/>
      <c r="B6" s="87"/>
      <c r="C6" s="87"/>
      <c r="D6" s="87"/>
      <c r="E6" s="87"/>
      <c r="F6" s="87"/>
      <c r="G6" s="87"/>
      <c r="H6" s="87"/>
      <c r="I6" s="87"/>
      <c r="J6" s="87"/>
      <c r="K6" s="87"/>
      <c r="L6" s="87"/>
    </row>
    <row r="7" spans="1:12" ht="12.75">
      <c r="A7" s="595" t="s">
        <v>931</v>
      </c>
      <c r="B7" s="595"/>
      <c r="C7" s="87"/>
      <c r="D7" s="87"/>
      <c r="E7" s="87"/>
      <c r="F7" s="87"/>
      <c r="G7" s="87"/>
      <c r="H7" s="307"/>
      <c r="I7" s="87"/>
      <c r="J7" s="87"/>
      <c r="K7" s="87"/>
      <c r="L7" s="87"/>
    </row>
    <row r="8" spans="1:12" ht="18">
      <c r="A8" s="90"/>
      <c r="B8" s="90"/>
      <c r="C8" s="87"/>
      <c r="D8" s="87"/>
      <c r="E8" s="87"/>
      <c r="F8" s="87"/>
      <c r="G8" s="87"/>
      <c r="H8" s="87"/>
      <c r="I8" s="111"/>
      <c r="J8" s="133"/>
      <c r="K8" s="111" t="s">
        <v>822</v>
      </c>
      <c r="L8" s="87"/>
    </row>
    <row r="9" spans="1:12" ht="27.75" customHeight="1">
      <c r="A9" s="811" t="s">
        <v>221</v>
      </c>
      <c r="B9" s="811" t="s">
        <v>220</v>
      </c>
      <c r="C9" s="581" t="s">
        <v>504</v>
      </c>
      <c r="D9" s="581" t="s">
        <v>505</v>
      </c>
      <c r="E9" s="807" t="s">
        <v>506</v>
      </c>
      <c r="F9" s="807"/>
      <c r="G9" s="807" t="s">
        <v>461</v>
      </c>
      <c r="H9" s="807"/>
      <c r="I9" s="807" t="s">
        <v>231</v>
      </c>
      <c r="J9" s="807"/>
      <c r="K9" s="808" t="s">
        <v>233</v>
      </c>
      <c r="L9" s="808"/>
    </row>
    <row r="10" spans="1:12" ht="33" customHeight="1">
      <c r="A10" s="812"/>
      <c r="B10" s="812"/>
      <c r="C10" s="581"/>
      <c r="D10" s="581"/>
      <c r="E10" s="5" t="s">
        <v>219</v>
      </c>
      <c r="F10" s="5" t="s">
        <v>200</v>
      </c>
      <c r="G10" s="5" t="s">
        <v>219</v>
      </c>
      <c r="H10" s="5" t="s">
        <v>200</v>
      </c>
      <c r="I10" s="5" t="s">
        <v>219</v>
      </c>
      <c r="J10" s="5" t="s">
        <v>200</v>
      </c>
      <c r="K10" s="5" t="s">
        <v>219</v>
      </c>
      <c r="L10" s="5" t="s">
        <v>200</v>
      </c>
    </row>
    <row r="11" spans="1:12" s="15" customFormat="1" ht="24" customHeight="1">
      <c r="A11" s="91">
        <v>1</v>
      </c>
      <c r="B11" s="91">
        <v>2</v>
      </c>
      <c r="C11" s="91">
        <v>3</v>
      </c>
      <c r="D11" s="91">
        <v>4</v>
      </c>
      <c r="E11" s="91">
        <v>5</v>
      </c>
      <c r="F11" s="91">
        <v>6</v>
      </c>
      <c r="G11" s="91">
        <v>7</v>
      </c>
      <c r="H11" s="91">
        <v>8</v>
      </c>
      <c r="I11" s="91">
        <v>9</v>
      </c>
      <c r="J11" s="91">
        <v>10</v>
      </c>
      <c r="K11" s="91">
        <v>11</v>
      </c>
      <c r="L11" s="91">
        <v>12</v>
      </c>
    </row>
    <row r="12" spans="1:12" ht="27" customHeight="1">
      <c r="A12" s="483">
        <v>1</v>
      </c>
      <c r="B12" s="484" t="s">
        <v>862</v>
      </c>
      <c r="C12" s="485">
        <f>'AT-3'!G9</f>
        <v>925</v>
      </c>
      <c r="D12" s="94">
        <f>'enrolment vs availed_PY'!G11+'enrolment vs availed_UPY'!G11</f>
        <v>209774</v>
      </c>
      <c r="E12" s="485">
        <f>C12</f>
        <v>925</v>
      </c>
      <c r="F12" s="94">
        <v>174256</v>
      </c>
      <c r="G12" s="94">
        <f>'AT3B_cvrg(Insti)_UPY '!G11+'AT3C_cvrg(Insti)_UPY '!G11</f>
        <v>431</v>
      </c>
      <c r="H12" s="94">
        <v>49809</v>
      </c>
      <c r="I12" s="485">
        <f>C12</f>
        <v>925</v>
      </c>
      <c r="J12" s="94">
        <v>156897</v>
      </c>
      <c r="K12" s="94">
        <v>437</v>
      </c>
      <c r="L12" s="94">
        <v>1589</v>
      </c>
    </row>
    <row r="13" spans="1:12" ht="27" customHeight="1">
      <c r="A13" s="483">
        <v>2</v>
      </c>
      <c r="B13" s="484" t="s">
        <v>863</v>
      </c>
      <c r="C13" s="485">
        <f>'AT-3'!G10</f>
        <v>883</v>
      </c>
      <c r="D13" s="94">
        <f>'enrolment vs availed_PY'!G12+'enrolment vs availed_UPY'!G12</f>
        <v>185263</v>
      </c>
      <c r="E13" s="485">
        <f aca="true" t="shared" si="0" ref="E13:E25">C13</f>
        <v>883</v>
      </c>
      <c r="F13" s="94">
        <v>115233</v>
      </c>
      <c r="G13" s="94">
        <f>'AT3B_cvrg(Insti)_UPY '!G12+'AT3C_cvrg(Insti)_UPY '!G12</f>
        <v>423</v>
      </c>
      <c r="H13" s="94">
        <v>44564</v>
      </c>
      <c r="I13" s="485">
        <f aca="true" t="shared" si="1" ref="I13:I25">C13</f>
        <v>883</v>
      </c>
      <c r="J13" s="94">
        <v>102374</v>
      </c>
      <c r="K13" s="94">
        <v>389</v>
      </c>
      <c r="L13" s="94">
        <v>1793</v>
      </c>
    </row>
    <row r="14" spans="1:12" ht="27" customHeight="1">
      <c r="A14" s="483">
        <v>3</v>
      </c>
      <c r="B14" s="484" t="s">
        <v>864</v>
      </c>
      <c r="C14" s="485">
        <f>'AT-3'!G11</f>
        <v>691</v>
      </c>
      <c r="D14" s="94">
        <f>'enrolment vs availed_PY'!G13+'enrolment vs availed_UPY'!G13</f>
        <v>61172</v>
      </c>
      <c r="E14" s="485">
        <f t="shared" si="0"/>
        <v>691</v>
      </c>
      <c r="F14" s="94">
        <v>49745</v>
      </c>
      <c r="G14" s="94">
        <f>'AT3B_cvrg(Insti)_UPY '!G13+'AT3C_cvrg(Insti)_UPY '!G13</f>
        <v>293</v>
      </c>
      <c r="H14" s="94">
        <v>11304</v>
      </c>
      <c r="I14" s="485">
        <f t="shared" si="1"/>
        <v>691</v>
      </c>
      <c r="J14" s="94">
        <v>31256</v>
      </c>
      <c r="K14" s="94">
        <v>214</v>
      </c>
      <c r="L14" s="94">
        <v>265</v>
      </c>
    </row>
    <row r="15" spans="1:12" ht="27" customHeight="1">
      <c r="A15" s="483">
        <v>4</v>
      </c>
      <c r="B15" s="484" t="s">
        <v>865</v>
      </c>
      <c r="C15" s="485">
        <f>'AT-3'!G12</f>
        <v>741</v>
      </c>
      <c r="D15" s="94">
        <f>'enrolment vs availed_PY'!G14+'enrolment vs availed_UPY'!G14</f>
        <v>133154</v>
      </c>
      <c r="E15" s="485">
        <f t="shared" si="0"/>
        <v>741</v>
      </c>
      <c r="F15" s="94">
        <v>111241</v>
      </c>
      <c r="G15" s="94">
        <f>'AT3B_cvrg(Insti)_UPY '!G14+'AT3C_cvrg(Insti)_UPY '!G14</f>
        <v>353</v>
      </c>
      <c r="H15" s="94">
        <v>48276</v>
      </c>
      <c r="I15" s="485">
        <f t="shared" si="1"/>
        <v>741</v>
      </c>
      <c r="J15" s="94">
        <v>108963</v>
      </c>
      <c r="K15" s="94">
        <v>260</v>
      </c>
      <c r="L15" s="94">
        <v>514</v>
      </c>
    </row>
    <row r="16" spans="1:12" ht="27" customHeight="1">
      <c r="A16" s="483">
        <v>5</v>
      </c>
      <c r="B16" s="484" t="s">
        <v>866</v>
      </c>
      <c r="C16" s="485">
        <f>'AT-3'!G13</f>
        <v>881</v>
      </c>
      <c r="D16" s="94">
        <f>'enrolment vs availed_PY'!G15+'enrolment vs availed_UPY'!G15</f>
        <v>116856</v>
      </c>
      <c r="E16" s="485">
        <f t="shared" si="0"/>
        <v>881</v>
      </c>
      <c r="F16" s="94">
        <v>94563</v>
      </c>
      <c r="G16" s="94">
        <f>'AT3B_cvrg(Insti)_UPY '!G15+'AT3C_cvrg(Insti)_UPY '!G15</f>
        <v>447</v>
      </c>
      <c r="H16" s="94">
        <v>18694</v>
      </c>
      <c r="I16" s="485">
        <f t="shared" si="1"/>
        <v>881</v>
      </c>
      <c r="J16" s="94">
        <v>74561</v>
      </c>
      <c r="K16" s="94">
        <v>242</v>
      </c>
      <c r="L16" s="94">
        <v>681</v>
      </c>
    </row>
    <row r="17" spans="1:12" ht="27" customHeight="1">
      <c r="A17" s="483">
        <v>6</v>
      </c>
      <c r="B17" s="484" t="s">
        <v>867</v>
      </c>
      <c r="C17" s="485">
        <f>'AT-3'!G14</f>
        <v>535</v>
      </c>
      <c r="D17" s="94">
        <f>'enrolment vs availed_PY'!G16+'enrolment vs availed_UPY'!G16</f>
        <v>77687</v>
      </c>
      <c r="E17" s="485">
        <f t="shared" si="0"/>
        <v>535</v>
      </c>
      <c r="F17" s="94">
        <v>59632</v>
      </c>
      <c r="G17" s="94">
        <f>'AT3B_cvrg(Insti)_UPY '!G16+'AT3C_cvrg(Insti)_UPY '!G16</f>
        <v>243</v>
      </c>
      <c r="H17" s="94">
        <v>19956</v>
      </c>
      <c r="I17" s="485">
        <f t="shared" si="1"/>
        <v>535</v>
      </c>
      <c r="J17" s="94">
        <v>36987</v>
      </c>
      <c r="K17" s="94">
        <v>113</v>
      </c>
      <c r="L17" s="94">
        <v>341</v>
      </c>
    </row>
    <row r="18" spans="1:12" ht="27" customHeight="1">
      <c r="A18" s="483">
        <v>7</v>
      </c>
      <c r="B18" s="484" t="s">
        <v>868</v>
      </c>
      <c r="C18" s="485">
        <f>'AT-3'!G15</f>
        <v>947</v>
      </c>
      <c r="D18" s="94">
        <f>'enrolment vs availed_PY'!G17+'enrolment vs availed_UPY'!G17</f>
        <v>180800</v>
      </c>
      <c r="E18" s="485">
        <f t="shared" si="0"/>
        <v>947</v>
      </c>
      <c r="F18" s="94">
        <v>152229</v>
      </c>
      <c r="G18" s="94">
        <f>'AT3B_cvrg(Insti)_UPY '!G17+'AT3C_cvrg(Insti)_UPY '!G17</f>
        <v>496</v>
      </c>
      <c r="H18" s="94">
        <v>74886</v>
      </c>
      <c r="I18" s="485">
        <f t="shared" si="1"/>
        <v>947</v>
      </c>
      <c r="J18" s="94">
        <v>134789</v>
      </c>
      <c r="K18" s="94">
        <v>406</v>
      </c>
      <c r="L18" s="94">
        <v>1497</v>
      </c>
    </row>
    <row r="19" spans="1:12" ht="27" customHeight="1">
      <c r="A19" s="483">
        <v>8</v>
      </c>
      <c r="B19" s="484" t="s">
        <v>869</v>
      </c>
      <c r="C19" s="485">
        <f>'AT-3'!G16</f>
        <v>953</v>
      </c>
      <c r="D19" s="94">
        <f>'enrolment vs availed_PY'!G18+'enrolment vs availed_UPY'!G18</f>
        <v>217192</v>
      </c>
      <c r="E19" s="485">
        <f t="shared" si="0"/>
        <v>953</v>
      </c>
      <c r="F19" s="94">
        <v>181235</v>
      </c>
      <c r="G19" s="94">
        <f>'AT3B_cvrg(Insti)_UPY '!G18+'AT3C_cvrg(Insti)_UPY '!G18</f>
        <v>463</v>
      </c>
      <c r="H19" s="94">
        <v>89227</v>
      </c>
      <c r="I19" s="485">
        <f t="shared" si="1"/>
        <v>953</v>
      </c>
      <c r="J19" s="94">
        <v>145717</v>
      </c>
      <c r="K19" s="94">
        <v>397</v>
      </c>
      <c r="L19" s="94">
        <v>1950</v>
      </c>
    </row>
    <row r="20" spans="1:12" ht="27" customHeight="1">
      <c r="A20" s="483">
        <v>9</v>
      </c>
      <c r="B20" s="484" t="s">
        <v>870</v>
      </c>
      <c r="C20" s="485">
        <f>'AT-3'!G17</f>
        <v>943</v>
      </c>
      <c r="D20" s="94">
        <f>'enrolment vs availed_PY'!G19+'enrolment vs availed_UPY'!G19</f>
        <v>255445</v>
      </c>
      <c r="E20" s="485">
        <f t="shared" si="0"/>
        <v>943</v>
      </c>
      <c r="F20" s="94">
        <v>231564</v>
      </c>
      <c r="G20" s="94">
        <f>'AT3B_cvrg(Insti)_UPY '!G19+'AT3C_cvrg(Insti)_UPY '!G19</f>
        <v>372</v>
      </c>
      <c r="H20" s="94">
        <v>43254</v>
      </c>
      <c r="I20" s="485">
        <f t="shared" si="1"/>
        <v>943</v>
      </c>
      <c r="J20" s="94">
        <v>189456</v>
      </c>
      <c r="K20" s="94">
        <v>235</v>
      </c>
      <c r="L20" s="94">
        <v>1697</v>
      </c>
    </row>
    <row r="21" spans="1:12" ht="27" customHeight="1">
      <c r="A21" s="483">
        <v>10</v>
      </c>
      <c r="B21" s="484" t="s">
        <v>871</v>
      </c>
      <c r="C21" s="485">
        <f>'AT-3'!G18</f>
        <v>1420</v>
      </c>
      <c r="D21" s="94">
        <f>'enrolment vs availed_PY'!G20+'enrolment vs availed_UPY'!G20</f>
        <v>530361</v>
      </c>
      <c r="E21" s="485">
        <f t="shared" si="0"/>
        <v>1420</v>
      </c>
      <c r="F21" s="94">
        <v>470235</v>
      </c>
      <c r="G21" s="94">
        <f>'AT3B_cvrg(Insti)_UPY '!G20+'AT3C_cvrg(Insti)_UPY '!G20</f>
        <v>535</v>
      </c>
      <c r="H21" s="94">
        <v>29697</v>
      </c>
      <c r="I21" s="485">
        <f t="shared" si="1"/>
        <v>1420</v>
      </c>
      <c r="J21" s="94">
        <v>308564</v>
      </c>
      <c r="K21" s="94">
        <v>381</v>
      </c>
      <c r="L21" s="94">
        <v>2314</v>
      </c>
    </row>
    <row r="22" spans="1:12" ht="27" customHeight="1">
      <c r="A22" s="483">
        <v>11</v>
      </c>
      <c r="B22" s="484" t="s">
        <v>872</v>
      </c>
      <c r="C22" s="485">
        <f>'AT-3'!G19</f>
        <v>1232</v>
      </c>
      <c r="D22" s="94">
        <f>'enrolment vs availed_PY'!G21+'enrolment vs availed_UPY'!G21</f>
        <v>267216</v>
      </c>
      <c r="E22" s="485">
        <f t="shared" si="0"/>
        <v>1232</v>
      </c>
      <c r="F22" s="94">
        <v>144236</v>
      </c>
      <c r="G22" s="94">
        <f>'AT3B_cvrg(Insti)_UPY '!G21+'AT3C_cvrg(Insti)_UPY '!G21</f>
        <v>505</v>
      </c>
      <c r="H22" s="94">
        <v>29806</v>
      </c>
      <c r="I22" s="485">
        <f t="shared" si="1"/>
        <v>1232</v>
      </c>
      <c r="J22" s="94">
        <v>205486</v>
      </c>
      <c r="K22" s="94">
        <v>437</v>
      </c>
      <c r="L22" s="94">
        <v>1483</v>
      </c>
    </row>
    <row r="23" spans="1:12" ht="27" customHeight="1">
      <c r="A23" s="483">
        <v>12</v>
      </c>
      <c r="B23" s="484" t="s">
        <v>873</v>
      </c>
      <c r="C23" s="485">
        <f>'AT-3'!G20</f>
        <v>321</v>
      </c>
      <c r="D23" s="94">
        <f>'enrolment vs availed_PY'!G22+'enrolment vs availed_UPY'!G22</f>
        <v>90237</v>
      </c>
      <c r="E23" s="485">
        <f t="shared" si="0"/>
        <v>321</v>
      </c>
      <c r="F23" s="94">
        <v>44360</v>
      </c>
      <c r="G23" s="94">
        <f>'AT3B_cvrg(Insti)_UPY '!G22+'AT3C_cvrg(Insti)_UPY '!G22</f>
        <v>153</v>
      </c>
      <c r="H23" s="94">
        <v>27891</v>
      </c>
      <c r="I23" s="485">
        <f t="shared" si="1"/>
        <v>321</v>
      </c>
      <c r="J23" s="94">
        <v>60456</v>
      </c>
      <c r="K23" s="94">
        <v>116</v>
      </c>
      <c r="L23" s="94">
        <v>265</v>
      </c>
    </row>
    <row r="24" spans="1:12" ht="27" customHeight="1">
      <c r="A24" s="483">
        <v>13</v>
      </c>
      <c r="B24" s="484" t="s">
        <v>874</v>
      </c>
      <c r="C24" s="485">
        <f>'AT-3'!G21</f>
        <v>1277</v>
      </c>
      <c r="D24" s="94">
        <f>'enrolment vs availed_PY'!G23+'enrolment vs availed_UPY'!G23</f>
        <v>204089</v>
      </c>
      <c r="E24" s="485">
        <f t="shared" si="0"/>
        <v>1277</v>
      </c>
      <c r="F24" s="94">
        <v>144783</v>
      </c>
      <c r="G24" s="94">
        <f>'AT3B_cvrg(Insti)_UPY '!G23+'AT3C_cvrg(Insti)_UPY '!G23</f>
        <v>539</v>
      </c>
      <c r="H24" s="94">
        <v>29504</v>
      </c>
      <c r="I24" s="485">
        <f t="shared" si="1"/>
        <v>1277</v>
      </c>
      <c r="J24" s="94">
        <v>137422</v>
      </c>
      <c r="K24" s="94">
        <v>423</v>
      </c>
      <c r="L24" s="94">
        <v>1187</v>
      </c>
    </row>
    <row r="25" spans="1:12" ht="27" customHeight="1">
      <c r="A25" s="483">
        <v>14</v>
      </c>
      <c r="B25" s="484" t="s">
        <v>875</v>
      </c>
      <c r="C25" s="485">
        <f>'AT-3'!G22</f>
        <v>578</v>
      </c>
      <c r="D25" s="94">
        <f>'enrolment vs availed_PY'!G24+'enrolment vs availed_UPY'!G24</f>
        <v>119950</v>
      </c>
      <c r="E25" s="485">
        <f t="shared" si="0"/>
        <v>578</v>
      </c>
      <c r="F25" s="94">
        <v>66548</v>
      </c>
      <c r="G25" s="94">
        <f>'AT3B_cvrg(Insti)_UPY '!G24+'AT3C_cvrg(Insti)_UPY '!G24</f>
        <v>270</v>
      </c>
      <c r="H25" s="94">
        <v>14686</v>
      </c>
      <c r="I25" s="485">
        <f t="shared" si="1"/>
        <v>578</v>
      </c>
      <c r="J25" s="94">
        <v>78945</v>
      </c>
      <c r="K25" s="94">
        <v>118</v>
      </c>
      <c r="L25" s="94">
        <v>416</v>
      </c>
    </row>
    <row r="26" spans="1:12" ht="35.25" customHeight="1">
      <c r="A26" s="28" t="s">
        <v>17</v>
      </c>
      <c r="B26" s="9"/>
      <c r="C26" s="94">
        <f>SUM(C12:C25)</f>
        <v>12327</v>
      </c>
      <c r="D26" s="94">
        <f>SUM(D12:D25)</f>
        <v>2649196</v>
      </c>
      <c r="E26" s="94">
        <v>12327</v>
      </c>
      <c r="F26" s="94">
        <v>2039860</v>
      </c>
      <c r="G26" s="94">
        <f>SUM(G12:G25)</f>
        <v>5523</v>
      </c>
      <c r="H26" s="94">
        <v>531554</v>
      </c>
      <c r="I26" s="94">
        <f>SUM(I12:I25)</f>
        <v>12327</v>
      </c>
      <c r="J26" s="94">
        <v>1771873</v>
      </c>
      <c r="K26" s="94">
        <v>4168</v>
      </c>
      <c r="L26" s="94">
        <v>15992</v>
      </c>
    </row>
    <row r="27" spans="1:12" ht="27" customHeight="1">
      <c r="A27" s="809" t="s">
        <v>970</v>
      </c>
      <c r="B27" s="809"/>
      <c r="C27" s="809"/>
      <c r="D27" s="809"/>
      <c r="E27" s="809"/>
      <c r="F27" s="809"/>
      <c r="G27" s="809"/>
      <c r="H27" s="809"/>
      <c r="I27" s="809"/>
      <c r="J27" s="809"/>
      <c r="K27" s="809"/>
      <c r="L27" s="809"/>
    </row>
    <row r="28" spans="1:12" ht="12.75">
      <c r="A28" s="87"/>
      <c r="B28" s="87"/>
      <c r="C28" s="87"/>
      <c r="D28" s="87"/>
      <c r="E28" s="87"/>
      <c r="F28" s="87"/>
      <c r="G28" s="87"/>
      <c r="H28" s="87"/>
      <c r="I28" s="87"/>
      <c r="J28" s="87"/>
      <c r="K28" s="87"/>
      <c r="L28" s="87"/>
    </row>
    <row r="30" spans="1:12" ht="12.75">
      <c r="A30" s="813"/>
      <c r="B30" s="813"/>
      <c r="C30" s="813"/>
      <c r="D30" s="813"/>
      <c r="E30" s="813"/>
      <c r="F30" s="813"/>
      <c r="G30" s="813"/>
      <c r="H30" s="813"/>
      <c r="I30" s="813"/>
      <c r="J30" s="813"/>
      <c r="K30" s="813"/>
      <c r="L30" s="813"/>
    </row>
    <row r="31" spans="1:12" ht="12.75">
      <c r="A31" s="87"/>
      <c r="B31" s="87"/>
      <c r="C31" s="87"/>
      <c r="D31" s="87"/>
      <c r="E31" s="87"/>
      <c r="F31" s="87"/>
      <c r="G31" s="87"/>
      <c r="H31" s="87"/>
      <c r="I31" s="87"/>
      <c r="J31" s="87"/>
      <c r="K31" s="87"/>
      <c r="L31" s="87"/>
    </row>
    <row r="32" spans="1:12" ht="15.75">
      <c r="A32" s="98" t="s">
        <v>936</v>
      </c>
      <c r="B32" s="98"/>
      <c r="C32" s="98"/>
      <c r="D32" s="98"/>
      <c r="E32" s="98"/>
      <c r="F32" s="98"/>
      <c r="G32" s="98"/>
      <c r="H32" s="810" t="s">
        <v>973</v>
      </c>
      <c r="I32" s="810"/>
      <c r="J32" s="810"/>
      <c r="K32" s="87"/>
      <c r="L32" s="87"/>
    </row>
    <row r="33" spans="1:12" ht="15.75" customHeight="1">
      <c r="A33" s="641" t="s">
        <v>13</v>
      </c>
      <c r="B33" s="641"/>
      <c r="C33" s="641"/>
      <c r="D33" s="641"/>
      <c r="E33" s="641"/>
      <c r="F33" s="641"/>
      <c r="G33" s="641"/>
      <c r="H33" s="641"/>
      <c r="I33" s="641"/>
      <c r="J33" s="641"/>
      <c r="K33" s="87"/>
      <c r="L33" s="87"/>
    </row>
    <row r="34" spans="1:12" ht="15" customHeight="1">
      <c r="A34" s="641" t="s">
        <v>955</v>
      </c>
      <c r="B34" s="641"/>
      <c r="C34" s="641"/>
      <c r="D34" s="641"/>
      <c r="E34" s="641"/>
      <c r="F34" s="641"/>
      <c r="G34" s="641"/>
      <c r="H34" s="641"/>
      <c r="I34" s="641"/>
      <c r="J34" s="641"/>
      <c r="K34" s="87"/>
      <c r="L34" s="87"/>
    </row>
    <row r="35" spans="1:12" ht="12.75">
      <c r="A35" s="87"/>
      <c r="B35" s="87"/>
      <c r="C35" s="87"/>
      <c r="D35" s="87"/>
      <c r="E35" s="87"/>
      <c r="F35" s="87"/>
      <c r="I35" s="33" t="s">
        <v>83</v>
      </c>
      <c r="J35" s="33"/>
      <c r="K35" s="33"/>
      <c r="L35" s="33"/>
    </row>
  </sheetData>
  <sheetProtection/>
  <mergeCells count="19">
    <mergeCell ref="A34:J34"/>
    <mergeCell ref="B9:B10"/>
    <mergeCell ref="A9:A10"/>
    <mergeCell ref="C9:C10"/>
    <mergeCell ref="A2:H2"/>
    <mergeCell ref="A3:H3"/>
    <mergeCell ref="A30:H30"/>
    <mergeCell ref="I30:L30"/>
    <mergeCell ref="A7:B7"/>
    <mergeCell ref="A5:L5"/>
    <mergeCell ref="K1:L1"/>
    <mergeCell ref="A33:J33"/>
    <mergeCell ref="G9:H9"/>
    <mergeCell ref="D9:D10"/>
    <mergeCell ref="E9:F9"/>
    <mergeCell ref="I9:J9"/>
    <mergeCell ref="K9:L9"/>
    <mergeCell ref="A27:L27"/>
    <mergeCell ref="H32:J3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33"/>
  <sheetViews>
    <sheetView zoomScaleSheetLayoutView="100" zoomScalePageLayoutView="0" workbookViewId="0" topLeftCell="A4">
      <selection activeCell="F29" sqref="F29"/>
    </sheetView>
  </sheetViews>
  <sheetFormatPr defaultColWidth="8.8515625" defaultRowHeight="12.75"/>
  <cols>
    <col min="1" max="1" width="11.140625" style="87" customWidth="1"/>
    <col min="2" max="2" width="19.140625" style="87" customWidth="1"/>
    <col min="3" max="3" width="20.57421875" style="87" customWidth="1"/>
    <col min="4" max="4" width="22.28125" style="87" customWidth="1"/>
    <col min="5" max="5" width="25.421875" style="87" customWidth="1"/>
    <col min="6" max="6" width="27.421875" style="87" customWidth="1"/>
    <col min="7" max="16384" width="8.8515625" style="87" customWidth="1"/>
  </cols>
  <sheetData>
    <row r="1" spans="4:6" ht="12.75" customHeight="1">
      <c r="D1" s="295"/>
      <c r="E1" s="295"/>
      <c r="F1" s="296" t="s">
        <v>98</v>
      </c>
    </row>
    <row r="2" spans="2:6" ht="15" customHeight="1">
      <c r="B2" s="810" t="s">
        <v>0</v>
      </c>
      <c r="C2" s="810"/>
      <c r="D2" s="810"/>
      <c r="E2" s="810"/>
      <c r="F2" s="810"/>
    </row>
    <row r="3" spans="2:6" ht="20.25">
      <c r="B3" s="659" t="s">
        <v>653</v>
      </c>
      <c r="C3" s="659"/>
      <c r="D3" s="659"/>
      <c r="E3" s="659"/>
      <c r="F3" s="659"/>
    </row>
    <row r="4" ht="11.25" customHeight="1"/>
    <row r="5" spans="1:6" ht="12.75">
      <c r="A5" s="815" t="s">
        <v>458</v>
      </c>
      <c r="B5" s="815"/>
      <c r="C5" s="815"/>
      <c r="D5" s="815"/>
      <c r="E5" s="815"/>
      <c r="F5" s="815"/>
    </row>
    <row r="6" spans="1:6" ht="8.25" customHeight="1">
      <c r="A6" s="89"/>
      <c r="B6" s="89"/>
      <c r="C6" s="89"/>
      <c r="D6" s="89"/>
      <c r="E6" s="89"/>
      <c r="F6" s="89"/>
    </row>
    <row r="7" spans="1:2" ht="18" customHeight="1">
      <c r="A7" s="595" t="s">
        <v>931</v>
      </c>
      <c r="B7" s="595"/>
    </row>
    <row r="8" ht="18" customHeight="1" hidden="1">
      <c r="A8" s="90" t="s">
        <v>1</v>
      </c>
    </row>
    <row r="9" spans="1:6" ht="30" customHeight="1">
      <c r="A9" s="811" t="s">
        <v>2</v>
      </c>
      <c r="B9" s="811" t="s">
        <v>3</v>
      </c>
      <c r="C9" s="816" t="s">
        <v>454</v>
      </c>
      <c r="D9" s="817"/>
      <c r="E9" s="818" t="s">
        <v>457</v>
      </c>
      <c r="F9" s="818"/>
    </row>
    <row r="10" spans="1:7" s="99" customFormat="1" ht="25.5">
      <c r="A10" s="811"/>
      <c r="B10" s="811"/>
      <c r="C10" s="91" t="s">
        <v>455</v>
      </c>
      <c r="D10" s="91" t="s">
        <v>456</v>
      </c>
      <c r="E10" s="91" t="s">
        <v>455</v>
      </c>
      <c r="F10" s="91" t="s">
        <v>456</v>
      </c>
      <c r="G10" s="118"/>
    </row>
    <row r="11" spans="1:6" s="167" customFormat="1" ht="12.75">
      <c r="A11" s="166">
        <v>1</v>
      </c>
      <c r="B11" s="166">
        <v>2</v>
      </c>
      <c r="C11" s="166">
        <v>3</v>
      </c>
      <c r="D11" s="166">
        <v>4</v>
      </c>
      <c r="E11" s="166">
        <v>5</v>
      </c>
      <c r="F11" s="166">
        <v>6</v>
      </c>
    </row>
    <row r="12" spans="1:6" ht="15">
      <c r="A12" s="483">
        <v>1</v>
      </c>
      <c r="B12" s="484" t="s">
        <v>862</v>
      </c>
      <c r="C12" s="500">
        <v>494</v>
      </c>
      <c r="D12" s="94">
        <v>494</v>
      </c>
      <c r="E12" s="94">
        <f>'AT-3'!D9+'AT-3'!E9</f>
        <v>431</v>
      </c>
      <c r="F12" s="94">
        <f>E12</f>
        <v>431</v>
      </c>
    </row>
    <row r="13" spans="1:6" ht="15">
      <c r="A13" s="483">
        <v>2</v>
      </c>
      <c r="B13" s="484" t="s">
        <v>863</v>
      </c>
      <c r="C13" s="500">
        <v>460</v>
      </c>
      <c r="D13" s="94">
        <v>460</v>
      </c>
      <c r="E13" s="94">
        <f>'AT-3'!D10+'AT-3'!E10</f>
        <v>423</v>
      </c>
      <c r="F13" s="94">
        <f aca="true" t="shared" si="0" ref="F13:F25">E13</f>
        <v>423</v>
      </c>
    </row>
    <row r="14" spans="1:6" ht="15">
      <c r="A14" s="483">
        <v>3</v>
      </c>
      <c r="B14" s="484" t="s">
        <v>864</v>
      </c>
      <c r="C14" s="500">
        <v>398</v>
      </c>
      <c r="D14" s="94">
        <v>398</v>
      </c>
      <c r="E14" s="94">
        <f>'AT-3'!D11+'AT-3'!E11</f>
        <v>293</v>
      </c>
      <c r="F14" s="94">
        <f t="shared" si="0"/>
        <v>293</v>
      </c>
    </row>
    <row r="15" spans="1:6" ht="15">
      <c r="A15" s="483">
        <v>4</v>
      </c>
      <c r="B15" s="484" t="s">
        <v>865</v>
      </c>
      <c r="C15" s="500">
        <v>388</v>
      </c>
      <c r="D15" s="94">
        <v>388</v>
      </c>
      <c r="E15" s="94">
        <f>'AT-3'!D12+'AT-3'!E12</f>
        <v>353</v>
      </c>
      <c r="F15" s="94">
        <f t="shared" si="0"/>
        <v>353</v>
      </c>
    </row>
    <row r="16" spans="1:6" ht="15">
      <c r="A16" s="483">
        <v>5</v>
      </c>
      <c r="B16" s="484" t="s">
        <v>866</v>
      </c>
      <c r="C16" s="500">
        <v>434</v>
      </c>
      <c r="D16" s="94">
        <v>434</v>
      </c>
      <c r="E16" s="94">
        <f>'AT-3'!D13+'AT-3'!E13</f>
        <v>447</v>
      </c>
      <c r="F16" s="94">
        <f t="shared" si="0"/>
        <v>447</v>
      </c>
    </row>
    <row r="17" spans="1:6" ht="15">
      <c r="A17" s="483">
        <v>6</v>
      </c>
      <c r="B17" s="484" t="s">
        <v>867</v>
      </c>
      <c r="C17" s="500">
        <v>292</v>
      </c>
      <c r="D17" s="94">
        <v>292</v>
      </c>
      <c r="E17" s="94">
        <f>'AT-3'!D14+'AT-3'!E14</f>
        <v>243</v>
      </c>
      <c r="F17" s="94">
        <f t="shared" si="0"/>
        <v>243</v>
      </c>
    </row>
    <row r="18" spans="1:6" ht="15">
      <c r="A18" s="483">
        <v>7</v>
      </c>
      <c r="B18" s="484" t="s">
        <v>868</v>
      </c>
      <c r="C18" s="500">
        <v>451</v>
      </c>
      <c r="D18" s="94">
        <v>451</v>
      </c>
      <c r="E18" s="94">
        <f>'AT-3'!D15+'AT-3'!E15</f>
        <v>496</v>
      </c>
      <c r="F18" s="94">
        <f t="shared" si="0"/>
        <v>496</v>
      </c>
    </row>
    <row r="19" spans="1:6" ht="15">
      <c r="A19" s="483">
        <v>8</v>
      </c>
      <c r="B19" s="484" t="s">
        <v>869</v>
      </c>
      <c r="C19" s="500">
        <v>490</v>
      </c>
      <c r="D19" s="94">
        <v>490</v>
      </c>
      <c r="E19" s="94">
        <f>'AT-3'!D16+'AT-3'!E16</f>
        <v>463</v>
      </c>
      <c r="F19" s="94">
        <f t="shared" si="0"/>
        <v>463</v>
      </c>
    </row>
    <row r="20" spans="1:6" ht="15">
      <c r="A20" s="483">
        <v>9</v>
      </c>
      <c r="B20" s="484" t="s">
        <v>870</v>
      </c>
      <c r="C20" s="500">
        <v>571</v>
      </c>
      <c r="D20" s="94">
        <v>571</v>
      </c>
      <c r="E20" s="94">
        <f>'AT-3'!D17+'AT-3'!E17</f>
        <v>372</v>
      </c>
      <c r="F20" s="94">
        <f t="shared" si="0"/>
        <v>372</v>
      </c>
    </row>
    <row r="21" spans="1:6" ht="15">
      <c r="A21" s="483">
        <v>10</v>
      </c>
      <c r="B21" s="484" t="s">
        <v>871</v>
      </c>
      <c r="C21" s="500">
        <v>885</v>
      </c>
      <c r="D21" s="94">
        <v>885</v>
      </c>
      <c r="E21" s="94">
        <f>'AT-3'!D18+'AT-3'!E18</f>
        <v>535</v>
      </c>
      <c r="F21" s="94">
        <f t="shared" si="0"/>
        <v>535</v>
      </c>
    </row>
    <row r="22" spans="1:6" ht="15">
      <c r="A22" s="483">
        <v>11</v>
      </c>
      <c r="B22" s="484" t="s">
        <v>872</v>
      </c>
      <c r="C22" s="500">
        <v>727</v>
      </c>
      <c r="D22" s="94">
        <v>727</v>
      </c>
      <c r="E22" s="94">
        <f>'AT-3'!D19+'AT-3'!E19</f>
        <v>505</v>
      </c>
      <c r="F22" s="94">
        <f t="shared" si="0"/>
        <v>505</v>
      </c>
    </row>
    <row r="23" spans="1:6" ht="15">
      <c r="A23" s="483">
        <v>12</v>
      </c>
      <c r="B23" s="484" t="s">
        <v>873</v>
      </c>
      <c r="C23" s="500">
        <v>168</v>
      </c>
      <c r="D23" s="94">
        <v>168</v>
      </c>
      <c r="E23" s="94">
        <f>'AT-3'!D20+'AT-3'!E20</f>
        <v>153</v>
      </c>
      <c r="F23" s="94">
        <f t="shared" si="0"/>
        <v>153</v>
      </c>
    </row>
    <row r="24" spans="1:6" ht="15">
      <c r="A24" s="483">
        <v>13</v>
      </c>
      <c r="B24" s="484" t="s">
        <v>874</v>
      </c>
      <c r="C24" s="500">
        <v>738</v>
      </c>
      <c r="D24" s="94">
        <v>738</v>
      </c>
      <c r="E24" s="94">
        <f>'AT-3'!D21+'AT-3'!E21</f>
        <v>539</v>
      </c>
      <c r="F24" s="94">
        <f t="shared" si="0"/>
        <v>539</v>
      </c>
    </row>
    <row r="25" spans="1:6" ht="15">
      <c r="A25" s="483">
        <v>14</v>
      </c>
      <c r="B25" s="484" t="s">
        <v>875</v>
      </c>
      <c r="C25" s="500">
        <v>308</v>
      </c>
      <c r="D25" s="94">
        <v>308</v>
      </c>
      <c r="E25" s="94">
        <f>'AT-3'!D22+'AT-3'!E22</f>
        <v>270</v>
      </c>
      <c r="F25" s="94">
        <f t="shared" si="0"/>
        <v>270</v>
      </c>
    </row>
    <row r="26" spans="1:6" ht="12.75">
      <c r="A26" s="28" t="s">
        <v>17</v>
      </c>
      <c r="B26" s="9"/>
      <c r="C26" s="94">
        <f>SUM(C12:C25)</f>
        <v>6804</v>
      </c>
      <c r="D26" s="94">
        <f>SUM(D12:D25)</f>
        <v>6804</v>
      </c>
      <c r="E26" s="94">
        <f>SUM(E12:E25)</f>
        <v>5523</v>
      </c>
      <c r="F26" s="94">
        <f>SUM(F12:F25)</f>
        <v>5523</v>
      </c>
    </row>
    <row r="27" spans="1:6" ht="12.75">
      <c r="A27" s="29"/>
      <c r="B27" s="13"/>
      <c r="C27" s="556"/>
      <c r="D27" s="556"/>
      <c r="E27" s="556"/>
      <c r="F27" s="556"/>
    </row>
    <row r="28" ht="12.75">
      <c r="C28" s="87" t="s">
        <v>10</v>
      </c>
    </row>
    <row r="29" spans="1:6" ht="15.75" customHeight="1">
      <c r="A29" s="98" t="s">
        <v>936</v>
      </c>
      <c r="B29" s="98"/>
      <c r="C29" s="98"/>
      <c r="D29" s="98"/>
      <c r="E29" s="98"/>
      <c r="F29" s="98" t="s">
        <v>973</v>
      </c>
    </row>
    <row r="30" spans="1:6" ht="15" customHeight="1">
      <c r="A30" s="641" t="s">
        <v>13</v>
      </c>
      <c r="B30" s="641"/>
      <c r="C30" s="641"/>
      <c r="D30" s="641"/>
      <c r="E30" s="641"/>
      <c r="F30" s="641"/>
    </row>
    <row r="31" spans="1:6" ht="15.75">
      <c r="A31" s="641" t="s">
        <v>955</v>
      </c>
      <c r="B31" s="641"/>
      <c r="C31" s="641"/>
      <c r="D31" s="641"/>
      <c r="E31" s="641"/>
      <c r="F31" s="641"/>
    </row>
    <row r="33" spans="1:6" ht="12.75">
      <c r="A33" s="814"/>
      <c r="B33" s="814"/>
      <c r="C33" s="814"/>
      <c r="D33" s="814"/>
      <c r="E33" s="814"/>
      <c r="F33" s="814"/>
    </row>
  </sheetData>
  <sheetProtection/>
  <mergeCells count="11">
    <mergeCell ref="B2:F2"/>
    <mergeCell ref="A5:F5"/>
    <mergeCell ref="C9:D9"/>
    <mergeCell ref="E9:F9"/>
    <mergeCell ref="A9:A10"/>
    <mergeCell ref="B9:B10"/>
    <mergeCell ref="A7:B7"/>
    <mergeCell ref="A31:F31"/>
    <mergeCell ref="A33:F33"/>
    <mergeCell ref="A30:F30"/>
    <mergeCell ref="B3:F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M39"/>
  <sheetViews>
    <sheetView zoomScale="85" zoomScaleNormal="85" zoomScaleSheetLayoutView="100" zoomScalePageLayoutView="0" workbookViewId="0" topLeftCell="A7">
      <selection activeCell="I35" sqref="I35"/>
    </sheetView>
  </sheetViews>
  <sheetFormatPr defaultColWidth="9.140625" defaultRowHeight="12.75"/>
  <cols>
    <col min="2" max="2" width="22.0039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87"/>
      <c r="B1" s="87"/>
      <c r="C1" s="87"/>
      <c r="D1" s="737"/>
      <c r="E1" s="737"/>
      <c r="F1" s="38"/>
      <c r="G1" s="737" t="s">
        <v>460</v>
      </c>
      <c r="H1" s="737"/>
      <c r="I1" s="737"/>
      <c r="J1" s="737"/>
      <c r="K1" s="100"/>
      <c r="L1" s="87"/>
      <c r="M1" s="87"/>
    </row>
    <row r="2" spans="1:13" ht="15.75">
      <c r="A2" s="810" t="s">
        <v>0</v>
      </c>
      <c r="B2" s="810"/>
      <c r="C2" s="810"/>
      <c r="D2" s="810"/>
      <c r="E2" s="810"/>
      <c r="F2" s="810"/>
      <c r="G2" s="810"/>
      <c r="H2" s="810"/>
      <c r="I2" s="810"/>
      <c r="J2" s="810"/>
      <c r="K2" s="87"/>
      <c r="L2" s="87"/>
      <c r="M2" s="87"/>
    </row>
    <row r="3" spans="1:13" ht="18">
      <c r="A3" s="128"/>
      <c r="B3" s="128"/>
      <c r="C3" s="824" t="s">
        <v>653</v>
      </c>
      <c r="D3" s="824"/>
      <c r="E3" s="824"/>
      <c r="F3" s="824"/>
      <c r="G3" s="824"/>
      <c r="H3" s="824"/>
      <c r="I3" s="824"/>
      <c r="J3" s="128"/>
      <c r="K3" s="87"/>
      <c r="L3" s="87"/>
      <c r="M3" s="87"/>
    </row>
    <row r="4" spans="1:13" ht="15.75">
      <c r="A4" s="660" t="s">
        <v>459</v>
      </c>
      <c r="B4" s="660"/>
      <c r="C4" s="660"/>
      <c r="D4" s="660"/>
      <c r="E4" s="660"/>
      <c r="F4" s="660"/>
      <c r="G4" s="660"/>
      <c r="H4" s="660"/>
      <c r="I4" s="660"/>
      <c r="J4" s="660"/>
      <c r="K4" s="87"/>
      <c r="L4" s="87"/>
      <c r="M4" s="87"/>
    </row>
    <row r="5" spans="1:13" ht="15.75">
      <c r="A5" s="595" t="s">
        <v>931</v>
      </c>
      <c r="B5" s="595"/>
      <c r="C5" s="89"/>
      <c r="D5" s="89"/>
      <c r="E5" s="89"/>
      <c r="F5" s="89"/>
      <c r="G5" s="89"/>
      <c r="H5" s="89"/>
      <c r="I5" s="89"/>
      <c r="J5" s="89"/>
      <c r="K5" s="87"/>
      <c r="L5" s="87"/>
      <c r="M5" s="87"/>
    </row>
    <row r="6" spans="1:13" ht="12.75">
      <c r="A6" s="87"/>
      <c r="B6" s="87"/>
      <c r="C6" s="87"/>
      <c r="D6" s="87"/>
      <c r="E6" s="87"/>
      <c r="F6" s="87"/>
      <c r="G6" s="87"/>
      <c r="H6" s="87"/>
      <c r="I6" s="87"/>
      <c r="J6" s="87"/>
      <c r="K6" s="87"/>
      <c r="L6" s="87"/>
      <c r="M6" s="87"/>
    </row>
    <row r="7" spans="1:13" ht="18">
      <c r="A7" s="90"/>
      <c r="B7" s="87"/>
      <c r="C7" s="87"/>
      <c r="D7" s="87"/>
      <c r="E7" s="87"/>
      <c r="F7" s="87"/>
      <c r="G7" s="87"/>
      <c r="H7" s="87"/>
      <c r="I7" s="87"/>
      <c r="J7" s="87"/>
      <c r="K7" s="87"/>
      <c r="L7" s="87"/>
      <c r="M7" s="87"/>
    </row>
    <row r="8" spans="1:13" ht="21.75" customHeight="1">
      <c r="A8" s="819" t="s">
        <v>2</v>
      </c>
      <c r="B8" s="819" t="s">
        <v>3</v>
      </c>
      <c r="C8" s="821" t="s">
        <v>140</v>
      </c>
      <c r="D8" s="822"/>
      <c r="E8" s="822"/>
      <c r="F8" s="822"/>
      <c r="G8" s="822"/>
      <c r="H8" s="822"/>
      <c r="I8" s="822"/>
      <c r="J8" s="823"/>
      <c r="K8" s="87"/>
      <c r="L8" s="87"/>
      <c r="M8" s="87"/>
    </row>
    <row r="9" spans="1:13" ht="39.75" customHeight="1">
      <c r="A9" s="820"/>
      <c r="B9" s="820"/>
      <c r="C9" s="91" t="s">
        <v>198</v>
      </c>
      <c r="D9" s="91" t="s">
        <v>120</v>
      </c>
      <c r="E9" s="91" t="s">
        <v>397</v>
      </c>
      <c r="F9" s="135" t="s">
        <v>167</v>
      </c>
      <c r="G9" s="135" t="s">
        <v>121</v>
      </c>
      <c r="H9" s="157" t="s">
        <v>197</v>
      </c>
      <c r="I9" s="157" t="s">
        <v>218</v>
      </c>
      <c r="J9" s="92" t="s">
        <v>17</v>
      </c>
      <c r="K9" s="99"/>
      <c r="L9" s="99"/>
      <c r="M9" s="99"/>
    </row>
    <row r="10" spans="1:13" s="15" customFormat="1" ht="12.75">
      <c r="A10" s="91">
        <v>1</v>
      </c>
      <c r="B10" s="91">
        <v>2</v>
      </c>
      <c r="C10" s="91">
        <v>3</v>
      </c>
      <c r="D10" s="91">
        <v>4</v>
      </c>
      <c r="E10" s="91">
        <v>5</v>
      </c>
      <c r="F10" s="91">
        <v>6</v>
      </c>
      <c r="G10" s="91">
        <v>7</v>
      </c>
      <c r="H10" s="93">
        <v>8</v>
      </c>
      <c r="I10" s="93">
        <v>9</v>
      </c>
      <c r="J10" s="92">
        <v>10</v>
      </c>
      <c r="K10" s="99"/>
      <c r="L10" s="99"/>
      <c r="M10" s="99"/>
    </row>
    <row r="11" spans="1:13" ht="16.5">
      <c r="A11" s="18">
        <v>1</v>
      </c>
      <c r="B11" s="19" t="s">
        <v>862</v>
      </c>
      <c r="C11" s="449"/>
      <c r="D11" s="94"/>
      <c r="E11" s="486">
        <v>925</v>
      </c>
      <c r="F11" s="94"/>
      <c r="G11" s="94"/>
      <c r="H11" s="158"/>
      <c r="I11" s="158"/>
      <c r="J11" s="95"/>
      <c r="K11" s="87"/>
      <c r="L11" s="87"/>
      <c r="M11" s="87"/>
    </row>
    <row r="12" spans="1:13" ht="16.5">
      <c r="A12" s="18">
        <v>2</v>
      </c>
      <c r="B12" s="19" t="s">
        <v>863</v>
      </c>
      <c r="C12" s="449"/>
      <c r="D12" s="94"/>
      <c r="E12" s="486">
        <v>883</v>
      </c>
      <c r="F12" s="94"/>
      <c r="G12" s="94"/>
      <c r="H12" s="158"/>
      <c r="I12" s="158"/>
      <c r="J12" s="95"/>
      <c r="K12" s="87"/>
      <c r="L12" s="87"/>
      <c r="M12" s="87"/>
    </row>
    <row r="13" spans="1:13" ht="16.5">
      <c r="A13" s="18">
        <v>3</v>
      </c>
      <c r="B13" s="19" t="s">
        <v>864</v>
      </c>
      <c r="C13" s="449"/>
      <c r="D13" s="94"/>
      <c r="E13" s="486">
        <v>691</v>
      </c>
      <c r="F13" s="94"/>
      <c r="G13" s="94"/>
      <c r="H13" s="158"/>
      <c r="I13" s="158"/>
      <c r="J13" s="95"/>
      <c r="K13" s="87"/>
      <c r="L13" s="87"/>
      <c r="M13" s="87"/>
    </row>
    <row r="14" spans="1:13" ht="16.5">
      <c r="A14" s="18">
        <v>4</v>
      </c>
      <c r="B14" s="19" t="s">
        <v>865</v>
      </c>
      <c r="C14" s="449"/>
      <c r="D14" s="94"/>
      <c r="E14" s="486">
        <v>741</v>
      </c>
      <c r="F14" s="94"/>
      <c r="G14" s="94"/>
      <c r="H14" s="158"/>
      <c r="I14" s="158"/>
      <c r="J14" s="95"/>
      <c r="K14" s="87"/>
      <c r="L14" s="87"/>
      <c r="M14" s="87"/>
    </row>
    <row r="15" spans="1:13" ht="16.5">
      <c r="A15" s="18">
        <v>5</v>
      </c>
      <c r="B15" s="19" t="s">
        <v>866</v>
      </c>
      <c r="C15" s="449"/>
      <c r="D15" s="94"/>
      <c r="E15" s="486">
        <v>881</v>
      </c>
      <c r="F15" s="94"/>
      <c r="G15" s="94"/>
      <c r="H15" s="158"/>
      <c r="I15" s="158"/>
      <c r="J15" s="95"/>
      <c r="K15" s="87"/>
      <c r="L15" s="87"/>
      <c r="M15" s="87"/>
    </row>
    <row r="16" spans="1:13" ht="16.5">
      <c r="A16" s="18">
        <v>6</v>
      </c>
      <c r="B16" s="19" t="s">
        <v>867</v>
      </c>
      <c r="C16" s="449"/>
      <c r="D16" s="94"/>
      <c r="E16" s="486">
        <v>535</v>
      </c>
      <c r="F16" s="94"/>
      <c r="G16" s="94"/>
      <c r="H16" s="158"/>
      <c r="I16" s="158"/>
      <c r="J16" s="95"/>
      <c r="K16" s="87"/>
      <c r="L16" s="87"/>
      <c r="M16" s="87"/>
    </row>
    <row r="17" spans="1:13" ht="16.5">
      <c r="A17" s="18">
        <v>7</v>
      </c>
      <c r="B17" s="19" t="s">
        <v>868</v>
      </c>
      <c r="C17" s="449"/>
      <c r="D17" s="94"/>
      <c r="E17" s="486">
        <v>947</v>
      </c>
      <c r="F17" s="94"/>
      <c r="G17" s="94"/>
      <c r="H17" s="158"/>
      <c r="I17" s="158"/>
      <c r="J17" s="95"/>
      <c r="K17" s="87"/>
      <c r="L17" s="87"/>
      <c r="M17" s="87"/>
    </row>
    <row r="18" spans="1:13" ht="16.5">
      <c r="A18" s="18">
        <v>8</v>
      </c>
      <c r="B18" s="19" t="s">
        <v>869</v>
      </c>
      <c r="C18" s="449"/>
      <c r="D18" s="94"/>
      <c r="E18" s="486">
        <v>953</v>
      </c>
      <c r="F18" s="94"/>
      <c r="G18" s="94"/>
      <c r="H18" s="158"/>
      <c r="I18" s="158"/>
      <c r="J18" s="95"/>
      <c r="K18" s="87"/>
      <c r="L18" s="87"/>
      <c r="M18" s="87"/>
    </row>
    <row r="19" spans="1:13" ht="16.5">
      <c r="A19" s="18">
        <v>9</v>
      </c>
      <c r="B19" s="19" t="s">
        <v>870</v>
      </c>
      <c r="C19" s="449"/>
      <c r="D19" s="94"/>
      <c r="E19" s="486">
        <v>943</v>
      </c>
      <c r="F19" s="94"/>
      <c r="G19" s="94"/>
      <c r="H19" s="158"/>
      <c r="I19" s="158"/>
      <c r="J19" s="95"/>
      <c r="K19" s="87"/>
      <c r="L19" s="87"/>
      <c r="M19" s="87"/>
    </row>
    <row r="20" spans="1:13" ht="16.5">
      <c r="A20" s="18">
        <v>10</v>
      </c>
      <c r="B20" s="19" t="s">
        <v>871</v>
      </c>
      <c r="C20" s="449"/>
      <c r="D20" s="94"/>
      <c r="E20" s="486">
        <v>1420</v>
      </c>
      <c r="F20" s="94"/>
      <c r="G20" s="94"/>
      <c r="H20" s="158"/>
      <c r="I20" s="158"/>
      <c r="J20" s="95"/>
      <c r="K20" s="87"/>
      <c r="L20" s="87"/>
      <c r="M20" s="87"/>
    </row>
    <row r="21" spans="1:13" ht="16.5">
      <c r="A21" s="18">
        <v>11</v>
      </c>
      <c r="B21" s="19" t="s">
        <v>872</v>
      </c>
      <c r="C21" s="449"/>
      <c r="D21" s="94"/>
      <c r="E21" s="486">
        <v>1232</v>
      </c>
      <c r="F21" s="94"/>
      <c r="G21" s="94"/>
      <c r="H21" s="158"/>
      <c r="I21" s="158"/>
      <c r="J21" s="95"/>
      <c r="K21" s="87"/>
      <c r="L21" s="87"/>
      <c r="M21" s="87"/>
    </row>
    <row r="22" spans="1:13" ht="16.5">
      <c r="A22" s="18">
        <v>12</v>
      </c>
      <c r="B22" s="19" t="s">
        <v>873</v>
      </c>
      <c r="C22" s="449"/>
      <c r="D22" s="94"/>
      <c r="E22" s="486">
        <v>321</v>
      </c>
      <c r="F22" s="94"/>
      <c r="G22" s="94"/>
      <c r="H22" s="158"/>
      <c r="I22" s="158"/>
      <c r="J22" s="95"/>
      <c r="K22" s="87"/>
      <c r="L22" s="87"/>
      <c r="M22" s="87"/>
    </row>
    <row r="23" spans="1:13" ht="16.5">
      <c r="A23" s="18">
        <v>13</v>
      </c>
      <c r="B23" s="19" t="s">
        <v>874</v>
      </c>
      <c r="C23" s="449"/>
      <c r="D23" s="94"/>
      <c r="E23" s="486">
        <v>1277</v>
      </c>
      <c r="F23" s="94"/>
      <c r="G23" s="94"/>
      <c r="H23" s="158"/>
      <c r="I23" s="158"/>
      <c r="J23" s="95"/>
      <c r="K23" s="87"/>
      <c r="L23" s="87"/>
      <c r="M23" s="87"/>
    </row>
    <row r="24" spans="1:13" ht="16.5">
      <c r="A24" s="18">
        <v>14</v>
      </c>
      <c r="B24" s="19" t="s">
        <v>875</v>
      </c>
      <c r="C24" s="449"/>
      <c r="D24" s="94"/>
      <c r="E24" s="486">
        <v>578</v>
      </c>
      <c r="F24" s="94"/>
      <c r="G24" s="94"/>
      <c r="H24" s="158"/>
      <c r="I24" s="158"/>
      <c r="J24" s="95"/>
      <c r="K24" s="87"/>
      <c r="L24" s="87"/>
      <c r="M24" s="87"/>
    </row>
    <row r="25" spans="1:13" ht="21" customHeight="1">
      <c r="A25" s="825" t="s">
        <v>17</v>
      </c>
      <c r="B25" s="826"/>
      <c r="C25" s="94"/>
      <c r="D25" s="94"/>
      <c r="E25" s="501">
        <v>12327</v>
      </c>
      <c r="F25" s="94"/>
      <c r="G25" s="94"/>
      <c r="H25" s="158"/>
      <c r="I25" s="158"/>
      <c r="J25" s="95"/>
      <c r="L25" s="87"/>
      <c r="M25" s="87"/>
    </row>
    <row r="26" spans="1:13" ht="12.75">
      <c r="A26" s="96"/>
      <c r="B26" s="87"/>
      <c r="C26" s="87"/>
      <c r="D26" s="87"/>
      <c r="E26" s="87"/>
      <c r="F26" s="87"/>
      <c r="G26" s="87"/>
      <c r="H26" s="87"/>
      <c r="I26" s="87"/>
      <c r="J26" s="87"/>
      <c r="K26" s="87"/>
      <c r="L26" s="87"/>
      <c r="M26" s="87"/>
    </row>
    <row r="27" spans="1:13" ht="12.75">
      <c r="A27" s="87"/>
      <c r="B27" s="87"/>
      <c r="C27" s="87"/>
      <c r="D27" s="87"/>
      <c r="E27" s="87"/>
      <c r="F27" s="87"/>
      <c r="G27" s="87"/>
      <c r="H27" s="87"/>
      <c r="I27" s="87"/>
      <c r="J27" s="87"/>
      <c r="K27" s="87"/>
      <c r="L27" s="87"/>
      <c r="M27" s="87"/>
    </row>
    <row r="28" spans="1:13" ht="12.75">
      <c r="A28" s="87" t="s">
        <v>122</v>
      </c>
      <c r="B28" s="87"/>
      <c r="C28" s="87"/>
      <c r="D28" s="87"/>
      <c r="E28" s="87"/>
      <c r="F28" s="87"/>
      <c r="G28" s="87"/>
      <c r="H28" s="87"/>
      <c r="I28" s="87"/>
      <c r="J28" s="87"/>
      <c r="K28" s="87"/>
      <c r="L28" s="87"/>
      <c r="M28" s="87"/>
    </row>
    <row r="29" spans="1:13" ht="12.75">
      <c r="A29" s="87" t="s">
        <v>199</v>
      </c>
      <c r="B29" s="87"/>
      <c r="C29" s="87"/>
      <c r="D29" s="87"/>
      <c r="E29" s="87"/>
      <c r="F29" s="87"/>
      <c r="G29" s="87"/>
      <c r="H29" s="87"/>
      <c r="I29" s="87"/>
      <c r="J29" s="87"/>
      <c r="K29" s="87"/>
      <c r="L29" s="87"/>
      <c r="M29" s="87"/>
    </row>
    <row r="30" ht="12.75">
      <c r="A30" t="s">
        <v>123</v>
      </c>
    </row>
    <row r="31" spans="1:13" ht="12.75">
      <c r="A31" s="813" t="s">
        <v>124</v>
      </c>
      <c r="B31" s="813"/>
      <c r="C31" s="813"/>
      <c r="D31" s="813"/>
      <c r="E31" s="813"/>
      <c r="F31" s="813"/>
      <c r="G31" s="813"/>
      <c r="H31" s="813"/>
      <c r="I31" s="813"/>
      <c r="J31" s="813"/>
      <c r="K31" s="813"/>
      <c r="L31" s="813"/>
      <c r="M31" s="813"/>
    </row>
    <row r="32" spans="1:13" ht="12.75">
      <c r="A32" s="827" t="s">
        <v>125</v>
      </c>
      <c r="B32" s="827"/>
      <c r="C32" s="827"/>
      <c r="D32" s="827"/>
      <c r="E32" s="87"/>
      <c r="F32" s="87"/>
      <c r="G32" s="87"/>
      <c r="H32" s="87"/>
      <c r="I32" s="87"/>
      <c r="J32" s="87"/>
      <c r="K32" s="87"/>
      <c r="L32" s="87"/>
      <c r="M32" s="87"/>
    </row>
    <row r="33" spans="1:13" ht="12.75">
      <c r="A33" s="136" t="s">
        <v>168</v>
      </c>
      <c r="B33" s="136"/>
      <c r="C33" s="136"/>
      <c r="D33" s="136"/>
      <c r="E33" s="87"/>
      <c r="F33" s="87"/>
      <c r="G33" s="87"/>
      <c r="H33" s="87"/>
      <c r="I33" s="87"/>
      <c r="J33" s="87"/>
      <c r="K33" s="87"/>
      <c r="L33" s="87"/>
      <c r="M33" s="87"/>
    </row>
    <row r="34" spans="1:13" ht="12.75">
      <c r="A34" s="136"/>
      <c r="B34" s="136"/>
      <c r="C34" s="136"/>
      <c r="D34" s="136"/>
      <c r="E34" s="87"/>
      <c r="F34" s="87"/>
      <c r="G34" s="87"/>
      <c r="H34" s="87"/>
      <c r="I34" s="87"/>
      <c r="J34" s="87"/>
      <c r="K34" s="87"/>
      <c r="L34" s="87"/>
      <c r="M34" s="87"/>
    </row>
    <row r="35" spans="1:13" ht="15.75">
      <c r="A35" s="98" t="s">
        <v>936</v>
      </c>
      <c r="B35" s="98"/>
      <c r="C35" s="98"/>
      <c r="D35" s="98"/>
      <c r="E35" s="98"/>
      <c r="F35" s="98"/>
      <c r="G35" s="98"/>
      <c r="H35" s="98"/>
      <c r="I35" s="98" t="s">
        <v>973</v>
      </c>
      <c r="J35" s="137"/>
      <c r="K35" s="137"/>
      <c r="L35" s="87"/>
      <c r="M35" s="87"/>
    </row>
    <row r="36" spans="1:13" ht="15.75">
      <c r="A36" s="641" t="s">
        <v>13</v>
      </c>
      <c r="B36" s="641"/>
      <c r="C36" s="641"/>
      <c r="D36" s="641"/>
      <c r="E36" s="641"/>
      <c r="F36" s="641"/>
      <c r="G36" s="641"/>
      <c r="H36" s="641"/>
      <c r="I36" s="641"/>
      <c r="J36" s="641"/>
      <c r="K36" s="87"/>
      <c r="L36" s="87"/>
      <c r="M36" s="87"/>
    </row>
    <row r="37" spans="1:13" ht="15.75" customHeight="1">
      <c r="A37" s="641" t="s">
        <v>955</v>
      </c>
      <c r="B37" s="641"/>
      <c r="C37" s="641"/>
      <c r="D37" s="641"/>
      <c r="E37" s="641"/>
      <c r="F37" s="641"/>
      <c r="G37" s="641"/>
      <c r="H37" s="641"/>
      <c r="I37" s="641"/>
      <c r="J37" s="641"/>
      <c r="K37" s="137"/>
      <c r="L37" s="87"/>
      <c r="M37" s="87"/>
    </row>
    <row r="38" spans="1:13" ht="12.75">
      <c r="A38" s="87"/>
      <c r="B38" s="87"/>
      <c r="C38" s="87"/>
      <c r="D38" s="87"/>
      <c r="E38" s="87"/>
      <c r="F38" s="87"/>
      <c r="G38" s="602" t="s">
        <v>83</v>
      </c>
      <c r="H38" s="602"/>
      <c r="I38" s="602"/>
      <c r="J38" s="602"/>
      <c r="K38" s="33"/>
      <c r="L38" s="33"/>
      <c r="M38" s="87"/>
    </row>
    <row r="39" spans="1:13" ht="12.75">
      <c r="A39" s="814"/>
      <c r="B39" s="814"/>
      <c r="C39" s="814"/>
      <c r="D39" s="814"/>
      <c r="E39" s="814"/>
      <c r="F39" s="814"/>
      <c r="G39" s="814"/>
      <c r="H39" s="814"/>
      <c r="I39" s="814"/>
      <c r="J39" s="814"/>
      <c r="K39" s="87"/>
      <c r="L39" s="87"/>
      <c r="M39" s="87"/>
    </row>
  </sheetData>
  <sheetProtection/>
  <mergeCells count="18">
    <mergeCell ref="G38:J38"/>
    <mergeCell ref="A25:B25"/>
    <mergeCell ref="A39:J39"/>
    <mergeCell ref="A36:J36"/>
    <mergeCell ref="A31:D31"/>
    <mergeCell ref="E31:J31"/>
    <mergeCell ref="A32:D32"/>
    <mergeCell ref="A37:J37"/>
    <mergeCell ref="D1:E1"/>
    <mergeCell ref="G1:J1"/>
    <mergeCell ref="A2:J2"/>
    <mergeCell ref="A4:J4"/>
    <mergeCell ref="A5:B5"/>
    <mergeCell ref="K31:M31"/>
    <mergeCell ref="A8:A9"/>
    <mergeCell ref="B8:B9"/>
    <mergeCell ref="C8:J8"/>
    <mergeCell ref="C3:I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47.xml><?xml version="1.0" encoding="utf-8"?>
<worksheet xmlns="http://schemas.openxmlformats.org/spreadsheetml/2006/main" xmlns:r="http://schemas.openxmlformats.org/officeDocument/2006/relationships">
  <sheetPr>
    <pageSetUpPr fitToPage="1"/>
  </sheetPr>
  <dimension ref="A1:Z36"/>
  <sheetViews>
    <sheetView zoomScale="80" zoomScaleNormal="80" zoomScaleSheetLayoutView="76" zoomScalePageLayoutView="0" workbookViewId="0" topLeftCell="A13">
      <selection activeCell="K33" sqref="K33:M33"/>
    </sheetView>
  </sheetViews>
  <sheetFormatPr defaultColWidth="9.140625" defaultRowHeight="12.75"/>
  <cols>
    <col min="1" max="1" width="6.140625" style="0" customWidth="1"/>
    <col min="2" max="2" width="22.7109375" style="0" customWidth="1"/>
    <col min="3" max="11" width="17.00390625" style="0" customWidth="1"/>
    <col min="12" max="12" width="18.8515625" style="0" customWidth="1"/>
    <col min="13" max="13" width="18.7109375" style="0" customWidth="1"/>
    <col min="14" max="14" width="12.28125" style="0" customWidth="1"/>
    <col min="15" max="15" width="12.7109375" style="0" customWidth="1"/>
    <col min="16" max="16" width="16.140625" style="0" customWidth="1"/>
  </cols>
  <sheetData>
    <row r="1" spans="1:16" ht="15">
      <c r="A1" s="87"/>
      <c r="B1" s="87"/>
      <c r="C1" s="87"/>
      <c r="D1" s="87"/>
      <c r="E1" s="87"/>
      <c r="F1" s="87"/>
      <c r="G1" s="87"/>
      <c r="H1" s="87"/>
      <c r="I1" s="87"/>
      <c r="J1" s="87"/>
      <c r="K1" s="87"/>
      <c r="L1" s="737" t="s">
        <v>561</v>
      </c>
      <c r="M1" s="737"/>
      <c r="N1" s="100"/>
      <c r="O1" s="87"/>
      <c r="P1" s="87"/>
    </row>
    <row r="2" spans="1:16" ht="15.75">
      <c r="A2" s="810" t="s">
        <v>0</v>
      </c>
      <c r="B2" s="810"/>
      <c r="C2" s="810"/>
      <c r="D2" s="810"/>
      <c r="E2" s="810"/>
      <c r="F2" s="810"/>
      <c r="G2" s="810"/>
      <c r="H2" s="810"/>
      <c r="I2" s="810"/>
      <c r="J2" s="810"/>
      <c r="K2" s="810"/>
      <c r="L2" s="810"/>
      <c r="M2" s="810"/>
      <c r="N2" s="87"/>
      <c r="O2" s="87"/>
      <c r="P2" s="87"/>
    </row>
    <row r="3" spans="1:16" ht="20.25">
      <c r="A3" s="659" t="s">
        <v>653</v>
      </c>
      <c r="B3" s="659"/>
      <c r="C3" s="659"/>
      <c r="D3" s="659"/>
      <c r="E3" s="659"/>
      <c r="F3" s="659"/>
      <c r="G3" s="659"/>
      <c r="H3" s="659"/>
      <c r="I3" s="659"/>
      <c r="J3" s="659"/>
      <c r="K3" s="659"/>
      <c r="L3" s="659"/>
      <c r="M3" s="659"/>
      <c r="N3" s="87"/>
      <c r="O3" s="87"/>
      <c r="P3" s="87"/>
    </row>
    <row r="4" spans="1:16" ht="12.75">
      <c r="A4" s="87"/>
      <c r="B4" s="87"/>
      <c r="C4" s="87"/>
      <c r="D4" s="87"/>
      <c r="E4" s="87"/>
      <c r="F4" s="87"/>
      <c r="G4" s="87"/>
      <c r="H4" s="87"/>
      <c r="I4" s="87"/>
      <c r="J4" s="87"/>
      <c r="K4" s="87"/>
      <c r="L4" s="87"/>
      <c r="M4" s="87"/>
      <c r="N4" s="87"/>
      <c r="O4" s="87"/>
      <c r="P4" s="87"/>
    </row>
    <row r="5" spans="1:16" ht="15.75">
      <c r="A5" s="660" t="s">
        <v>560</v>
      </c>
      <c r="B5" s="660"/>
      <c r="C5" s="660"/>
      <c r="D5" s="660"/>
      <c r="E5" s="660"/>
      <c r="F5" s="660"/>
      <c r="G5" s="660"/>
      <c r="H5" s="660"/>
      <c r="I5" s="660"/>
      <c r="J5" s="660"/>
      <c r="K5" s="660"/>
      <c r="L5" s="660"/>
      <c r="M5" s="660"/>
      <c r="N5" s="87"/>
      <c r="O5" s="87"/>
      <c r="P5" s="87"/>
    </row>
    <row r="6" spans="1:16" ht="12.75">
      <c r="A6" s="87"/>
      <c r="B6" s="87"/>
      <c r="C6" s="87"/>
      <c r="D6" s="87"/>
      <c r="E6" s="87"/>
      <c r="F6" s="87"/>
      <c r="G6" s="87"/>
      <c r="H6" s="87"/>
      <c r="I6" s="87"/>
      <c r="J6" s="87"/>
      <c r="K6" s="87"/>
      <c r="L6" s="87"/>
      <c r="M6" s="87"/>
      <c r="N6" s="87"/>
      <c r="O6" s="87"/>
      <c r="P6" s="87"/>
    </row>
    <row r="7" spans="1:16" ht="12.75">
      <c r="A7" s="595" t="s">
        <v>931</v>
      </c>
      <c r="B7" s="595"/>
      <c r="C7" s="30"/>
      <c r="D7" s="30"/>
      <c r="E7" s="30"/>
      <c r="F7" s="87"/>
      <c r="G7" s="87"/>
      <c r="H7" s="87"/>
      <c r="I7" s="87"/>
      <c r="J7" s="87"/>
      <c r="K7" s="87"/>
      <c r="L7" s="87"/>
      <c r="M7" s="87"/>
      <c r="N7" s="87"/>
      <c r="O7" s="87"/>
      <c r="P7" s="87"/>
    </row>
    <row r="8" spans="1:16" ht="18">
      <c r="A8" s="90"/>
      <c r="B8" s="90"/>
      <c r="C8" s="90"/>
      <c r="D8" s="90"/>
      <c r="E8" s="90"/>
      <c r="F8" s="87"/>
      <c r="G8" s="87"/>
      <c r="H8" s="87"/>
      <c r="I8" s="87"/>
      <c r="J8" s="87"/>
      <c r="K8" s="87"/>
      <c r="L8" s="87"/>
      <c r="M8" s="87"/>
      <c r="N8" s="87"/>
      <c r="O8" s="87"/>
      <c r="P8" s="87"/>
    </row>
    <row r="9" spans="1:26" ht="19.5" customHeight="1">
      <c r="A9" s="811" t="s">
        <v>2</v>
      </c>
      <c r="B9" s="811" t="s">
        <v>3</v>
      </c>
      <c r="C9" s="830" t="s">
        <v>120</v>
      </c>
      <c r="D9" s="830"/>
      <c r="E9" s="831"/>
      <c r="F9" s="829" t="s">
        <v>121</v>
      </c>
      <c r="G9" s="830"/>
      <c r="H9" s="830"/>
      <c r="I9" s="831"/>
      <c r="J9" s="829" t="s">
        <v>197</v>
      </c>
      <c r="K9" s="830"/>
      <c r="L9" s="830"/>
      <c r="M9" s="831"/>
      <c r="Y9" s="9"/>
      <c r="Z9" s="13"/>
    </row>
    <row r="10" spans="1:13" ht="45.75" customHeight="1">
      <c r="A10" s="811"/>
      <c r="B10" s="811"/>
      <c r="C10" s="139" t="s">
        <v>399</v>
      </c>
      <c r="D10" s="4" t="s">
        <v>396</v>
      </c>
      <c r="E10" s="139" t="s">
        <v>200</v>
      </c>
      <c r="F10" s="4" t="s">
        <v>394</v>
      </c>
      <c r="G10" s="139" t="s">
        <v>395</v>
      </c>
      <c r="H10" s="4" t="s">
        <v>396</v>
      </c>
      <c r="I10" s="139" t="s">
        <v>200</v>
      </c>
      <c r="J10" s="4" t="s">
        <v>398</v>
      </c>
      <c r="K10" s="139" t="s">
        <v>395</v>
      </c>
      <c r="L10" s="4" t="s">
        <v>396</v>
      </c>
      <c r="M10" s="5" t="s">
        <v>200</v>
      </c>
    </row>
    <row r="11" spans="1:13" s="15" customFormat="1" ht="12.75">
      <c r="A11" s="91">
        <v>1</v>
      </c>
      <c r="B11" s="91">
        <v>2</v>
      </c>
      <c r="C11" s="91">
        <v>3</v>
      </c>
      <c r="D11" s="91">
        <v>4</v>
      </c>
      <c r="E11" s="91">
        <v>5</v>
      </c>
      <c r="F11" s="91">
        <v>6</v>
      </c>
      <c r="G11" s="91">
        <v>7</v>
      </c>
      <c r="H11" s="91">
        <v>8</v>
      </c>
      <c r="I11" s="91">
        <v>9</v>
      </c>
      <c r="J11" s="91">
        <v>10</v>
      </c>
      <c r="K11" s="91">
        <v>11</v>
      </c>
      <c r="L11" s="91">
        <v>12</v>
      </c>
      <c r="M11" s="91">
        <v>13</v>
      </c>
    </row>
    <row r="12" spans="1:13" ht="25.5" customHeight="1">
      <c r="A12" s="18">
        <v>1</v>
      </c>
      <c r="B12" s="19" t="s">
        <v>862</v>
      </c>
      <c r="C12" s="94">
        <v>0</v>
      </c>
      <c r="D12" s="94">
        <v>0</v>
      </c>
      <c r="E12" s="94">
        <v>0</v>
      </c>
      <c r="F12" s="94">
        <v>0</v>
      </c>
      <c r="G12" s="94">
        <v>0</v>
      </c>
      <c r="H12" s="94">
        <v>0</v>
      </c>
      <c r="I12" s="94">
        <v>0</v>
      </c>
      <c r="J12" s="94">
        <v>0</v>
      </c>
      <c r="K12" s="94">
        <v>0</v>
      </c>
      <c r="L12" s="94">
        <v>0</v>
      </c>
      <c r="M12" s="94"/>
    </row>
    <row r="13" spans="1:13" ht="25.5" customHeight="1">
      <c r="A13" s="18">
        <v>2</v>
      </c>
      <c r="B13" s="19" t="s">
        <v>863</v>
      </c>
      <c r="C13" s="94">
        <v>0</v>
      </c>
      <c r="D13" s="94">
        <v>0</v>
      </c>
      <c r="E13" s="94">
        <v>0</v>
      </c>
      <c r="F13" s="94">
        <v>0</v>
      </c>
      <c r="G13" s="94">
        <v>0</v>
      </c>
      <c r="H13" s="94">
        <v>0</v>
      </c>
      <c r="I13" s="94">
        <v>0</v>
      </c>
      <c r="J13" s="94">
        <v>0</v>
      </c>
      <c r="K13" s="94">
        <v>0</v>
      </c>
      <c r="L13" s="94">
        <v>0</v>
      </c>
      <c r="M13" s="94"/>
    </row>
    <row r="14" spans="1:13" ht="25.5" customHeight="1">
      <c r="A14" s="18">
        <v>3</v>
      </c>
      <c r="B14" s="19" t="s">
        <v>864</v>
      </c>
      <c r="C14" s="94">
        <v>0</v>
      </c>
      <c r="D14" s="94">
        <v>0</v>
      </c>
      <c r="E14" s="94">
        <v>0</v>
      </c>
      <c r="F14" s="94">
        <v>0</v>
      </c>
      <c r="G14" s="94">
        <v>0</v>
      </c>
      <c r="H14" s="94">
        <v>0</v>
      </c>
      <c r="I14" s="94">
        <v>0</v>
      </c>
      <c r="J14" s="94">
        <v>0</v>
      </c>
      <c r="K14" s="94">
        <v>0</v>
      </c>
      <c r="L14" s="94">
        <v>0</v>
      </c>
      <c r="M14" s="94"/>
    </row>
    <row r="15" spans="1:13" ht="25.5" customHeight="1">
      <c r="A15" s="18">
        <v>4</v>
      </c>
      <c r="B15" s="19" t="s">
        <v>865</v>
      </c>
      <c r="C15" s="94">
        <v>0</v>
      </c>
      <c r="D15" s="94">
        <v>0</v>
      </c>
      <c r="E15" s="94">
        <v>0</v>
      </c>
      <c r="F15" s="94">
        <v>0</v>
      </c>
      <c r="G15" s="94">
        <v>0</v>
      </c>
      <c r="H15" s="94">
        <v>0</v>
      </c>
      <c r="I15" s="94">
        <v>0</v>
      </c>
      <c r="J15" s="94">
        <v>0</v>
      </c>
      <c r="K15" s="94">
        <v>0</v>
      </c>
      <c r="L15" s="94">
        <v>0</v>
      </c>
      <c r="M15" s="94"/>
    </row>
    <row r="16" spans="1:13" ht="25.5" customHeight="1">
      <c r="A16" s="18">
        <v>5</v>
      </c>
      <c r="B16" s="19" t="s">
        <v>866</v>
      </c>
      <c r="C16" s="94">
        <v>0</v>
      </c>
      <c r="D16" s="94">
        <v>0</v>
      </c>
      <c r="E16" s="94">
        <v>0</v>
      </c>
      <c r="F16" s="94">
        <v>0</v>
      </c>
      <c r="G16" s="94">
        <v>0</v>
      </c>
      <c r="H16" s="94">
        <v>0</v>
      </c>
      <c r="I16" s="94">
        <v>0</v>
      </c>
      <c r="J16" s="94">
        <v>0</v>
      </c>
      <c r="K16" s="94">
        <v>0</v>
      </c>
      <c r="L16" s="94">
        <v>0</v>
      </c>
      <c r="M16" s="94"/>
    </row>
    <row r="17" spans="1:13" ht="25.5" customHeight="1">
      <c r="A17" s="18">
        <v>6</v>
      </c>
      <c r="B17" s="19" t="s">
        <v>867</v>
      </c>
      <c r="C17" s="94">
        <v>0</v>
      </c>
      <c r="D17" s="94">
        <v>0</v>
      </c>
      <c r="E17" s="94">
        <v>0</v>
      </c>
      <c r="F17" s="94">
        <v>0</v>
      </c>
      <c r="G17" s="94">
        <v>0</v>
      </c>
      <c r="H17" s="94">
        <v>0</v>
      </c>
      <c r="I17" s="94">
        <v>0</v>
      </c>
      <c r="J17" s="94">
        <v>0</v>
      </c>
      <c r="K17" s="94">
        <v>0</v>
      </c>
      <c r="L17" s="94">
        <v>0</v>
      </c>
      <c r="M17" s="94"/>
    </row>
    <row r="18" spans="1:13" ht="25.5" customHeight="1">
      <c r="A18" s="18">
        <v>7</v>
      </c>
      <c r="B18" s="19" t="s">
        <v>868</v>
      </c>
      <c r="C18" s="94">
        <v>0</v>
      </c>
      <c r="D18" s="94">
        <v>0</v>
      </c>
      <c r="E18" s="94">
        <v>0</v>
      </c>
      <c r="F18" s="94">
        <v>0</v>
      </c>
      <c r="G18" s="94">
        <v>0</v>
      </c>
      <c r="H18" s="94">
        <v>0</v>
      </c>
      <c r="I18" s="94">
        <v>0</v>
      </c>
      <c r="J18" s="94">
        <v>0</v>
      </c>
      <c r="K18" s="94">
        <v>0</v>
      </c>
      <c r="L18" s="94">
        <v>0</v>
      </c>
      <c r="M18" s="94"/>
    </row>
    <row r="19" spans="1:13" ht="25.5" customHeight="1">
      <c r="A19" s="18">
        <v>8</v>
      </c>
      <c r="B19" s="19" t="s">
        <v>869</v>
      </c>
      <c r="C19" s="94">
        <v>0</v>
      </c>
      <c r="D19" s="94">
        <v>0</v>
      </c>
      <c r="E19" s="94">
        <v>0</v>
      </c>
      <c r="F19" s="94">
        <v>0</v>
      </c>
      <c r="G19" s="94">
        <v>0</v>
      </c>
      <c r="H19" s="94">
        <v>0</v>
      </c>
      <c r="I19" s="94">
        <v>0</v>
      </c>
      <c r="J19" s="94">
        <v>0</v>
      </c>
      <c r="K19" s="94">
        <v>0</v>
      </c>
      <c r="L19" s="94">
        <v>0</v>
      </c>
      <c r="M19" s="94"/>
    </row>
    <row r="20" spans="1:13" ht="25.5" customHeight="1">
      <c r="A20" s="18">
        <v>9</v>
      </c>
      <c r="B20" s="19" t="s">
        <v>870</v>
      </c>
      <c r="C20" s="94">
        <v>0</v>
      </c>
      <c r="D20" s="94">
        <v>0</v>
      </c>
      <c r="E20" s="94">
        <v>0</v>
      </c>
      <c r="F20" s="94">
        <v>0</v>
      </c>
      <c r="G20" s="94">
        <v>0</v>
      </c>
      <c r="H20" s="94">
        <v>0</v>
      </c>
      <c r="I20" s="94">
        <v>0</v>
      </c>
      <c r="J20" s="94">
        <v>0</v>
      </c>
      <c r="K20" s="94">
        <v>0</v>
      </c>
      <c r="L20" s="94">
        <v>0</v>
      </c>
      <c r="M20" s="94"/>
    </row>
    <row r="21" spans="1:13" ht="25.5" customHeight="1">
      <c r="A21" s="18">
        <v>10</v>
      </c>
      <c r="B21" s="19" t="s">
        <v>871</v>
      </c>
      <c r="C21" s="94">
        <v>0</v>
      </c>
      <c r="D21" s="94">
        <v>0</v>
      </c>
      <c r="E21" s="94">
        <v>0</v>
      </c>
      <c r="F21" s="94">
        <v>0</v>
      </c>
      <c r="G21" s="94">
        <v>0</v>
      </c>
      <c r="H21" s="94">
        <v>0</v>
      </c>
      <c r="I21" s="94">
        <v>0</v>
      </c>
      <c r="J21" s="94">
        <v>0</v>
      </c>
      <c r="K21" s="94">
        <v>0</v>
      </c>
      <c r="L21" s="94">
        <v>0</v>
      </c>
      <c r="M21" s="94"/>
    </row>
    <row r="22" spans="1:13" ht="25.5" customHeight="1">
      <c r="A22" s="18">
        <v>11</v>
      </c>
      <c r="B22" s="19" t="s">
        <v>872</v>
      </c>
      <c r="C22" s="94">
        <v>0</v>
      </c>
      <c r="D22" s="94">
        <v>0</v>
      </c>
      <c r="E22" s="94">
        <v>0</v>
      </c>
      <c r="F22" s="94">
        <v>0</v>
      </c>
      <c r="G22" s="94">
        <v>0</v>
      </c>
      <c r="H22" s="94">
        <v>0</v>
      </c>
      <c r="I22" s="94">
        <v>0</v>
      </c>
      <c r="J22" s="94">
        <v>0</v>
      </c>
      <c r="K22" s="94">
        <v>0</v>
      </c>
      <c r="L22" s="94">
        <v>0</v>
      </c>
      <c r="M22" s="94"/>
    </row>
    <row r="23" spans="1:13" ht="25.5" customHeight="1">
      <c r="A23" s="18">
        <v>12</v>
      </c>
      <c r="B23" s="19" t="s">
        <v>873</v>
      </c>
      <c r="C23" s="94">
        <v>0</v>
      </c>
      <c r="D23" s="94">
        <v>0</v>
      </c>
      <c r="E23" s="94">
        <v>0</v>
      </c>
      <c r="F23" s="94">
        <v>0</v>
      </c>
      <c r="G23" s="94">
        <v>0</v>
      </c>
      <c r="H23" s="94">
        <v>0</v>
      </c>
      <c r="I23" s="94">
        <v>0</v>
      </c>
      <c r="J23" s="94">
        <v>0</v>
      </c>
      <c r="K23" s="94">
        <v>0</v>
      </c>
      <c r="L23" s="94">
        <v>0</v>
      </c>
      <c r="M23" s="94"/>
    </row>
    <row r="24" spans="1:13" ht="25.5" customHeight="1">
      <c r="A24" s="18">
        <v>13</v>
      </c>
      <c r="B24" s="19" t="s">
        <v>874</v>
      </c>
      <c r="C24" s="94">
        <v>0</v>
      </c>
      <c r="D24" s="94">
        <v>0</v>
      </c>
      <c r="E24" s="94">
        <v>0</v>
      </c>
      <c r="F24" s="94">
        <v>0</v>
      </c>
      <c r="G24" s="94">
        <v>0</v>
      </c>
      <c r="H24" s="94">
        <v>0</v>
      </c>
      <c r="I24" s="94">
        <v>0</v>
      </c>
      <c r="J24" s="94">
        <v>0</v>
      </c>
      <c r="K24" s="94">
        <v>0</v>
      </c>
      <c r="L24" s="94">
        <v>0</v>
      </c>
      <c r="M24" s="94"/>
    </row>
    <row r="25" spans="1:13" ht="25.5" customHeight="1">
      <c r="A25" s="18">
        <v>14</v>
      </c>
      <c r="B25" s="19" t="s">
        <v>875</v>
      </c>
      <c r="C25" s="94">
        <v>0</v>
      </c>
      <c r="D25" s="94">
        <v>0</v>
      </c>
      <c r="E25" s="94">
        <v>0</v>
      </c>
      <c r="F25" s="94">
        <v>0</v>
      </c>
      <c r="G25" s="94">
        <v>0</v>
      </c>
      <c r="H25" s="94">
        <v>0</v>
      </c>
      <c r="I25" s="94">
        <v>0</v>
      </c>
      <c r="J25" s="94">
        <v>0</v>
      </c>
      <c r="K25" s="94">
        <v>0</v>
      </c>
      <c r="L25" s="94">
        <v>0</v>
      </c>
      <c r="M25" s="94"/>
    </row>
    <row r="26" spans="1:13" ht="25.5" customHeight="1">
      <c r="A26" s="825" t="s">
        <v>17</v>
      </c>
      <c r="B26" s="826"/>
      <c r="C26" s="94">
        <v>0</v>
      </c>
      <c r="D26" s="94">
        <v>0</v>
      </c>
      <c r="E26" s="94">
        <v>0</v>
      </c>
      <c r="F26" s="94">
        <v>0</v>
      </c>
      <c r="G26" s="94">
        <v>0</v>
      </c>
      <c r="H26" s="94">
        <v>0</v>
      </c>
      <c r="I26" s="94">
        <v>0</v>
      </c>
      <c r="J26" s="94">
        <v>0</v>
      </c>
      <c r="K26" s="94">
        <v>0</v>
      </c>
      <c r="L26" s="94">
        <v>0</v>
      </c>
      <c r="M26" s="94"/>
    </row>
    <row r="27" spans="1:16" ht="12.75">
      <c r="A27" s="96"/>
      <c r="B27" s="96"/>
      <c r="C27" s="96"/>
      <c r="D27" s="96"/>
      <c r="E27" s="96"/>
      <c r="F27" s="87"/>
      <c r="G27" s="87"/>
      <c r="H27" s="87"/>
      <c r="I27" s="87"/>
      <c r="J27" s="87"/>
      <c r="K27" s="87"/>
      <c r="L27" s="87"/>
      <c r="M27" s="87"/>
      <c r="N27" s="87"/>
      <c r="O27" s="87"/>
      <c r="P27" s="87"/>
    </row>
    <row r="28" spans="1:16" ht="12.75">
      <c r="A28" s="87"/>
      <c r="B28" s="87"/>
      <c r="C28" s="87"/>
      <c r="D28" s="87"/>
      <c r="E28" s="87"/>
      <c r="F28" s="87"/>
      <c r="G28" s="87"/>
      <c r="H28" s="87"/>
      <c r="I28" s="87"/>
      <c r="J28" s="87"/>
      <c r="K28" s="87"/>
      <c r="L28" s="87"/>
      <c r="M28" s="87"/>
      <c r="N28" s="87"/>
      <c r="O28" s="87"/>
      <c r="P28" s="87"/>
    </row>
    <row r="29" spans="1:16" ht="12.75">
      <c r="A29" s="87"/>
      <c r="B29" s="87"/>
      <c r="C29" s="87"/>
      <c r="D29" s="87"/>
      <c r="E29" s="87"/>
      <c r="F29" s="87"/>
      <c r="G29" s="87"/>
      <c r="H29" s="87"/>
      <c r="I29" s="87"/>
      <c r="J29" s="87"/>
      <c r="K29" s="87"/>
      <c r="L29" s="87"/>
      <c r="M29" s="87"/>
      <c r="N29" s="87"/>
      <c r="O29" s="87"/>
      <c r="P29" s="87"/>
    </row>
    <row r="31" spans="1:16" ht="12.75">
      <c r="A31" s="813"/>
      <c r="B31" s="813"/>
      <c r="C31" s="813"/>
      <c r="D31" s="813"/>
      <c r="E31" s="813"/>
      <c r="F31" s="813"/>
      <c r="G31" s="813"/>
      <c r="H31" s="813"/>
      <c r="I31" s="813"/>
      <c r="J31" s="813"/>
      <c r="K31" s="813"/>
      <c r="L31" s="813"/>
      <c r="M31" s="103"/>
      <c r="N31" s="813"/>
      <c r="O31" s="813"/>
      <c r="P31" s="813"/>
    </row>
    <row r="32" spans="1:16" ht="12.75">
      <c r="A32" s="87"/>
      <c r="B32" s="87"/>
      <c r="C32" s="87"/>
      <c r="D32" s="87"/>
      <c r="E32" s="87"/>
      <c r="F32" s="87"/>
      <c r="G32" s="87"/>
      <c r="H32" s="87"/>
      <c r="I32" s="87"/>
      <c r="J32" s="87"/>
      <c r="K32" s="87"/>
      <c r="L32" s="87"/>
      <c r="M32" s="87"/>
      <c r="N32" s="87"/>
      <c r="O32" s="87"/>
      <c r="P32" s="87"/>
    </row>
    <row r="33" spans="1:16" ht="15.75">
      <c r="A33" s="98" t="s">
        <v>936</v>
      </c>
      <c r="B33" s="98"/>
      <c r="C33" s="98"/>
      <c r="D33" s="98"/>
      <c r="E33" s="98"/>
      <c r="F33" s="98"/>
      <c r="G33" s="98"/>
      <c r="H33" s="98"/>
      <c r="I33" s="98"/>
      <c r="J33" s="98"/>
      <c r="K33" s="828" t="s">
        <v>973</v>
      </c>
      <c r="L33" s="828"/>
      <c r="M33" s="828"/>
      <c r="N33" s="137"/>
      <c r="O33" s="87"/>
      <c r="P33" s="87"/>
    </row>
    <row r="34" spans="1:16" ht="15.75">
      <c r="A34" s="641" t="s">
        <v>13</v>
      </c>
      <c r="B34" s="641"/>
      <c r="C34" s="641"/>
      <c r="D34" s="641"/>
      <c r="E34" s="641"/>
      <c r="F34" s="641"/>
      <c r="G34" s="641"/>
      <c r="H34" s="641"/>
      <c r="I34" s="641"/>
      <c r="J34" s="641"/>
      <c r="K34" s="641"/>
      <c r="L34" s="641"/>
      <c r="M34" s="641"/>
      <c r="N34" s="87"/>
      <c r="O34" s="87"/>
      <c r="P34" s="87"/>
    </row>
    <row r="35" spans="1:16" ht="15" customHeight="1">
      <c r="A35" s="641" t="s">
        <v>955</v>
      </c>
      <c r="B35" s="641"/>
      <c r="C35" s="641"/>
      <c r="D35" s="641"/>
      <c r="E35" s="641"/>
      <c r="F35" s="641"/>
      <c r="G35" s="641"/>
      <c r="H35" s="641"/>
      <c r="I35" s="641"/>
      <c r="J35" s="641"/>
      <c r="K35" s="641"/>
      <c r="L35" s="641"/>
      <c r="M35" s="641"/>
      <c r="N35" s="137"/>
      <c r="O35" s="87"/>
      <c r="P35" s="87"/>
    </row>
    <row r="36" spans="1:16" ht="12.75">
      <c r="A36" s="87"/>
      <c r="B36" s="87"/>
      <c r="C36" s="87"/>
      <c r="D36" s="87"/>
      <c r="E36" s="87"/>
      <c r="F36" s="87"/>
      <c r="G36" s="87"/>
      <c r="L36" s="33" t="s">
        <v>83</v>
      </c>
      <c r="M36" s="33"/>
      <c r="N36" s="33"/>
      <c r="O36" s="33"/>
      <c r="P36" s="33"/>
    </row>
  </sheetData>
  <sheetProtection/>
  <mergeCells count="16">
    <mergeCell ref="N31:P31"/>
    <mergeCell ref="C9:E9"/>
    <mergeCell ref="L1:M1"/>
    <mergeCell ref="A2:M2"/>
    <mergeCell ref="A3:M3"/>
    <mergeCell ref="A5:M5"/>
    <mergeCell ref="A7:B7"/>
    <mergeCell ref="K33:M33"/>
    <mergeCell ref="A34:M34"/>
    <mergeCell ref="A9:A10"/>
    <mergeCell ref="B9:B10"/>
    <mergeCell ref="A35:M35"/>
    <mergeCell ref="F9:I9"/>
    <mergeCell ref="J9:M9"/>
    <mergeCell ref="A31:L31"/>
    <mergeCell ref="A26:B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48.xml><?xml version="1.0" encoding="utf-8"?>
<worksheet xmlns="http://schemas.openxmlformats.org/spreadsheetml/2006/main" xmlns:r="http://schemas.openxmlformats.org/officeDocument/2006/relationships">
  <sheetPr>
    <pageSetUpPr fitToPage="1"/>
  </sheetPr>
  <dimension ref="A1:L30"/>
  <sheetViews>
    <sheetView zoomScaleSheetLayoutView="84" zoomScalePageLayoutView="0" workbookViewId="0" topLeftCell="A13">
      <selection activeCell="I27" sqref="I27:K27"/>
    </sheetView>
  </sheetViews>
  <sheetFormatPr defaultColWidth="9.140625" defaultRowHeight="12.75"/>
  <cols>
    <col min="1" max="1" width="5.8515625" style="0" customWidth="1"/>
    <col min="2" max="2" width="23.140625" style="0" customWidth="1"/>
    <col min="3" max="3" width="9.8515625" style="0" customWidth="1"/>
    <col min="5" max="5" width="11.14062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spans="1:11" ht="18">
      <c r="A1" s="666" t="s">
        <v>0</v>
      </c>
      <c r="B1" s="666"/>
      <c r="C1" s="666"/>
      <c r="D1" s="666"/>
      <c r="E1" s="666"/>
      <c r="F1" s="666"/>
      <c r="G1" s="666"/>
      <c r="H1" s="666"/>
      <c r="I1" s="666"/>
      <c r="J1" s="832" t="s">
        <v>540</v>
      </c>
      <c r="K1" s="832"/>
    </row>
    <row r="2" spans="1:11" ht="21">
      <c r="A2" s="667" t="s">
        <v>653</v>
      </c>
      <c r="B2" s="667"/>
      <c r="C2" s="667"/>
      <c r="D2" s="667"/>
      <c r="E2" s="667"/>
      <c r="F2" s="667"/>
      <c r="G2" s="667"/>
      <c r="H2" s="667"/>
      <c r="I2" s="667"/>
      <c r="J2" s="667"/>
      <c r="K2" s="667"/>
    </row>
    <row r="3" spans="1:11" ht="15">
      <c r="A3" s="208"/>
      <c r="B3" s="208"/>
      <c r="C3" s="208"/>
      <c r="D3" s="208"/>
      <c r="E3" s="208"/>
      <c r="F3" s="208"/>
      <c r="G3" s="208"/>
      <c r="H3" s="208"/>
      <c r="I3" s="208"/>
      <c r="J3" s="208"/>
      <c r="K3" s="208"/>
    </row>
    <row r="4" spans="1:11" ht="15">
      <c r="A4" s="833" t="s">
        <v>539</v>
      </c>
      <c r="B4" s="833"/>
      <c r="C4" s="833"/>
      <c r="D4" s="833"/>
      <c r="E4" s="833"/>
      <c r="F4" s="833"/>
      <c r="G4" s="833"/>
      <c r="H4" s="833"/>
      <c r="I4" s="833"/>
      <c r="J4" s="833"/>
      <c r="K4" s="833"/>
    </row>
    <row r="5" spans="1:12" ht="15">
      <c r="A5" s="209" t="s">
        <v>930</v>
      </c>
      <c r="B5" s="209"/>
      <c r="C5" s="209"/>
      <c r="D5" s="209"/>
      <c r="E5" s="209"/>
      <c r="F5" s="209"/>
      <c r="G5" s="209"/>
      <c r="H5" s="209"/>
      <c r="I5" s="208"/>
      <c r="J5" s="764" t="s">
        <v>821</v>
      </c>
      <c r="K5" s="764"/>
      <c r="L5" s="764"/>
    </row>
    <row r="6" spans="1:11" ht="27.75" customHeight="1">
      <c r="A6" s="768" t="s">
        <v>2</v>
      </c>
      <c r="B6" s="768" t="s">
        <v>3</v>
      </c>
      <c r="C6" s="768" t="s">
        <v>308</v>
      </c>
      <c r="D6" s="768" t="s">
        <v>309</v>
      </c>
      <c r="E6" s="768"/>
      <c r="F6" s="768"/>
      <c r="G6" s="768"/>
      <c r="H6" s="768"/>
      <c r="I6" s="769" t="s">
        <v>310</v>
      </c>
      <c r="J6" s="770"/>
      <c r="K6" s="771"/>
    </row>
    <row r="7" spans="1:11" ht="90" customHeight="1">
      <c r="A7" s="768"/>
      <c r="B7" s="768"/>
      <c r="C7" s="768"/>
      <c r="D7" s="243" t="s">
        <v>311</v>
      </c>
      <c r="E7" s="243" t="s">
        <v>200</v>
      </c>
      <c r="F7" s="243" t="s">
        <v>462</v>
      </c>
      <c r="G7" s="243" t="s">
        <v>312</v>
      </c>
      <c r="H7" s="243" t="s">
        <v>434</v>
      </c>
      <c r="I7" s="243" t="s">
        <v>313</v>
      </c>
      <c r="J7" s="243" t="s">
        <v>314</v>
      </c>
      <c r="K7" s="243" t="s">
        <v>315</v>
      </c>
    </row>
    <row r="8" spans="1:11" ht="15">
      <c r="A8" s="212" t="s">
        <v>271</v>
      </c>
      <c r="B8" s="212" t="s">
        <v>272</v>
      </c>
      <c r="C8" s="212" t="s">
        <v>273</v>
      </c>
      <c r="D8" s="212" t="s">
        <v>274</v>
      </c>
      <c r="E8" s="212" t="s">
        <v>275</v>
      </c>
      <c r="F8" s="212" t="s">
        <v>276</v>
      </c>
      <c r="G8" s="212" t="s">
        <v>277</v>
      </c>
      <c r="H8" s="212" t="s">
        <v>278</v>
      </c>
      <c r="I8" s="212" t="s">
        <v>297</v>
      </c>
      <c r="J8" s="212" t="s">
        <v>298</v>
      </c>
      <c r="K8" s="212" t="s">
        <v>299</v>
      </c>
    </row>
    <row r="9" spans="1:11" ht="17.25" customHeight="1">
      <c r="A9" s="18">
        <v>1</v>
      </c>
      <c r="B9" s="19" t="s">
        <v>862</v>
      </c>
      <c r="C9" s="9">
        <v>0</v>
      </c>
      <c r="D9" s="9">
        <v>0</v>
      </c>
      <c r="E9" s="9">
        <v>0</v>
      </c>
      <c r="F9" s="9">
        <v>0</v>
      </c>
      <c r="G9" s="9">
        <v>0</v>
      </c>
      <c r="H9" s="9">
        <v>0</v>
      </c>
      <c r="I9" s="9">
        <v>0</v>
      </c>
      <c r="J9" s="9">
        <v>0</v>
      </c>
      <c r="K9" s="9">
        <v>0</v>
      </c>
    </row>
    <row r="10" spans="1:11" ht="17.25" customHeight="1">
      <c r="A10" s="18">
        <v>2</v>
      </c>
      <c r="B10" s="19" t="s">
        <v>863</v>
      </c>
      <c r="C10" s="9">
        <v>0</v>
      </c>
      <c r="D10" s="9">
        <v>0</v>
      </c>
      <c r="E10" s="9">
        <v>0</v>
      </c>
      <c r="F10" s="9">
        <v>0</v>
      </c>
      <c r="G10" s="9">
        <v>0</v>
      </c>
      <c r="H10" s="9">
        <v>0</v>
      </c>
      <c r="I10" s="9">
        <v>0</v>
      </c>
      <c r="J10" s="9">
        <v>0</v>
      </c>
      <c r="K10" s="9">
        <v>0</v>
      </c>
    </row>
    <row r="11" spans="1:11" ht="17.25" customHeight="1">
      <c r="A11" s="18">
        <v>3</v>
      </c>
      <c r="B11" s="19" t="s">
        <v>864</v>
      </c>
      <c r="C11" s="9">
        <v>0</v>
      </c>
      <c r="D11" s="9">
        <v>0</v>
      </c>
      <c r="E11" s="9">
        <v>0</v>
      </c>
      <c r="F11" s="9">
        <v>0</v>
      </c>
      <c r="G11" s="9">
        <v>0</v>
      </c>
      <c r="H11" s="9">
        <v>0</v>
      </c>
      <c r="I11" s="9">
        <v>0</v>
      </c>
      <c r="J11" s="9">
        <v>0</v>
      </c>
      <c r="K11" s="9">
        <v>0</v>
      </c>
    </row>
    <row r="12" spans="1:11" ht="17.25" customHeight="1">
      <c r="A12" s="18">
        <v>4</v>
      </c>
      <c r="B12" s="19" t="s">
        <v>865</v>
      </c>
      <c r="C12" s="9">
        <v>0</v>
      </c>
      <c r="D12" s="9">
        <v>0</v>
      </c>
      <c r="E12" s="9">
        <v>0</v>
      </c>
      <c r="F12" s="9">
        <v>0</v>
      </c>
      <c r="G12" s="9">
        <v>0</v>
      </c>
      <c r="H12" s="9">
        <v>0</v>
      </c>
      <c r="I12" s="9">
        <v>0</v>
      </c>
      <c r="J12" s="9">
        <v>0</v>
      </c>
      <c r="K12" s="9">
        <v>0</v>
      </c>
    </row>
    <row r="13" spans="1:11" ht="17.25" customHeight="1">
      <c r="A13" s="18">
        <v>5</v>
      </c>
      <c r="B13" s="19" t="s">
        <v>866</v>
      </c>
      <c r="C13" s="9">
        <v>0</v>
      </c>
      <c r="D13" s="9">
        <v>0</v>
      </c>
      <c r="E13" s="9">
        <v>0</v>
      </c>
      <c r="F13" s="9">
        <v>0</v>
      </c>
      <c r="G13" s="9">
        <v>0</v>
      </c>
      <c r="H13" s="9">
        <v>0</v>
      </c>
      <c r="I13" s="9">
        <v>0</v>
      </c>
      <c r="J13" s="9">
        <v>0</v>
      </c>
      <c r="K13" s="9">
        <v>0</v>
      </c>
    </row>
    <row r="14" spans="1:11" ht="17.25" customHeight="1">
      <c r="A14" s="18">
        <v>6</v>
      </c>
      <c r="B14" s="19" t="s">
        <v>867</v>
      </c>
      <c r="C14" s="9">
        <v>0</v>
      </c>
      <c r="D14" s="9">
        <v>0</v>
      </c>
      <c r="E14" s="9">
        <v>0</v>
      </c>
      <c r="F14" s="9">
        <v>0</v>
      </c>
      <c r="G14" s="9">
        <v>0</v>
      </c>
      <c r="H14" s="9">
        <v>0</v>
      </c>
      <c r="I14" s="9">
        <v>0</v>
      </c>
      <c r="J14" s="9">
        <v>0</v>
      </c>
      <c r="K14" s="9">
        <v>0</v>
      </c>
    </row>
    <row r="15" spans="1:11" ht="17.25" customHeight="1">
      <c r="A15" s="18">
        <v>7</v>
      </c>
      <c r="B15" s="19" t="s">
        <v>868</v>
      </c>
      <c r="C15" s="9">
        <v>0</v>
      </c>
      <c r="D15" s="9">
        <v>0</v>
      </c>
      <c r="E15" s="9">
        <v>0</v>
      </c>
      <c r="F15" s="9">
        <v>0</v>
      </c>
      <c r="G15" s="9">
        <v>0</v>
      </c>
      <c r="H15" s="9">
        <v>0</v>
      </c>
      <c r="I15" s="9">
        <v>0</v>
      </c>
      <c r="J15" s="9">
        <v>0</v>
      </c>
      <c r="K15" s="9">
        <v>0</v>
      </c>
    </row>
    <row r="16" spans="1:11" ht="17.25" customHeight="1">
      <c r="A16" s="18">
        <v>8</v>
      </c>
      <c r="B16" s="19" t="s">
        <v>869</v>
      </c>
      <c r="C16" s="9">
        <v>0</v>
      </c>
      <c r="D16" s="9">
        <v>0</v>
      </c>
      <c r="E16" s="9">
        <v>0</v>
      </c>
      <c r="F16" s="9">
        <v>0</v>
      </c>
      <c r="G16" s="9">
        <v>0</v>
      </c>
      <c r="H16" s="9">
        <v>0</v>
      </c>
      <c r="I16" s="9">
        <v>0</v>
      </c>
      <c r="J16" s="9">
        <v>0</v>
      </c>
      <c r="K16" s="9">
        <v>0</v>
      </c>
    </row>
    <row r="17" spans="1:11" ht="17.25" customHeight="1">
      <c r="A17" s="18">
        <v>9</v>
      </c>
      <c r="B17" s="19" t="s">
        <v>870</v>
      </c>
      <c r="C17" s="9">
        <v>0</v>
      </c>
      <c r="D17" s="9">
        <v>0</v>
      </c>
      <c r="E17" s="9">
        <v>0</v>
      </c>
      <c r="F17" s="9">
        <v>0</v>
      </c>
      <c r="G17" s="9">
        <v>0</v>
      </c>
      <c r="H17" s="9">
        <v>0</v>
      </c>
      <c r="I17" s="9">
        <v>0</v>
      </c>
      <c r="J17" s="9">
        <v>0</v>
      </c>
      <c r="K17" s="9">
        <v>0</v>
      </c>
    </row>
    <row r="18" spans="1:11" ht="17.25" customHeight="1">
      <c r="A18" s="18">
        <v>10</v>
      </c>
      <c r="B18" s="19" t="s">
        <v>871</v>
      </c>
      <c r="C18" s="9">
        <v>0</v>
      </c>
      <c r="D18" s="9">
        <v>0</v>
      </c>
      <c r="E18" s="9">
        <v>0</v>
      </c>
      <c r="F18" s="9">
        <v>0</v>
      </c>
      <c r="G18" s="9">
        <v>0</v>
      </c>
      <c r="H18" s="9">
        <v>0</v>
      </c>
      <c r="I18" s="9">
        <v>0</v>
      </c>
      <c r="J18" s="9">
        <v>0</v>
      </c>
      <c r="K18" s="9">
        <v>0</v>
      </c>
    </row>
    <row r="19" spans="1:11" ht="17.25" customHeight="1">
      <c r="A19" s="18">
        <v>11</v>
      </c>
      <c r="B19" s="19" t="s">
        <v>872</v>
      </c>
      <c r="C19" s="9">
        <v>0</v>
      </c>
      <c r="D19" s="9">
        <v>0</v>
      </c>
      <c r="E19" s="9">
        <v>0</v>
      </c>
      <c r="F19" s="9">
        <v>0</v>
      </c>
      <c r="G19" s="9">
        <v>0</v>
      </c>
      <c r="H19" s="9">
        <v>0</v>
      </c>
      <c r="I19" s="9">
        <v>0</v>
      </c>
      <c r="J19" s="9">
        <v>0</v>
      </c>
      <c r="K19" s="9">
        <v>0</v>
      </c>
    </row>
    <row r="20" spans="1:11" ht="17.25" customHeight="1">
      <c r="A20" s="18">
        <v>12</v>
      </c>
      <c r="B20" s="19" t="s">
        <v>873</v>
      </c>
      <c r="C20" s="9">
        <v>0</v>
      </c>
      <c r="D20" s="9">
        <v>0</v>
      </c>
      <c r="E20" s="9">
        <v>0</v>
      </c>
      <c r="F20" s="9">
        <v>0</v>
      </c>
      <c r="G20" s="9">
        <v>0</v>
      </c>
      <c r="H20" s="9">
        <v>0</v>
      </c>
      <c r="I20" s="9">
        <v>0</v>
      </c>
      <c r="J20" s="9">
        <v>0</v>
      </c>
      <c r="K20" s="9">
        <v>0</v>
      </c>
    </row>
    <row r="21" spans="1:11" ht="17.25" customHeight="1">
      <c r="A21" s="18">
        <v>13</v>
      </c>
      <c r="B21" s="19" t="s">
        <v>874</v>
      </c>
      <c r="C21" s="9">
        <v>0</v>
      </c>
      <c r="D21" s="9">
        <v>0</v>
      </c>
      <c r="E21" s="9">
        <v>0</v>
      </c>
      <c r="F21" s="9">
        <v>0</v>
      </c>
      <c r="G21" s="9">
        <v>0</v>
      </c>
      <c r="H21" s="9">
        <v>0</v>
      </c>
      <c r="I21" s="9">
        <v>0</v>
      </c>
      <c r="J21" s="9">
        <v>0</v>
      </c>
      <c r="K21" s="9">
        <v>0</v>
      </c>
    </row>
    <row r="22" spans="1:11" ht="17.25" customHeight="1">
      <c r="A22" s="18">
        <v>14</v>
      </c>
      <c r="B22" s="19" t="s">
        <v>875</v>
      </c>
      <c r="C22" s="9">
        <v>0</v>
      </c>
      <c r="D22" s="9">
        <v>0</v>
      </c>
      <c r="E22" s="9">
        <v>0</v>
      </c>
      <c r="F22" s="9">
        <v>0</v>
      </c>
      <c r="G22" s="9">
        <v>0</v>
      </c>
      <c r="H22" s="9">
        <v>0</v>
      </c>
      <c r="I22" s="9">
        <v>0</v>
      </c>
      <c r="J22" s="9">
        <v>0</v>
      </c>
      <c r="K22" s="9">
        <v>0</v>
      </c>
    </row>
    <row r="23" spans="1:11" ht="16.5" customHeight="1">
      <c r="A23" s="574" t="s">
        <v>17</v>
      </c>
      <c r="B23" s="575"/>
      <c r="C23" s="9">
        <v>0</v>
      </c>
      <c r="D23" s="9">
        <v>0</v>
      </c>
      <c r="E23" s="9">
        <v>0</v>
      </c>
      <c r="F23" s="9">
        <v>0</v>
      </c>
      <c r="G23" s="9">
        <v>0</v>
      </c>
      <c r="H23" s="9">
        <v>0</v>
      </c>
      <c r="I23" s="9">
        <v>0</v>
      </c>
      <c r="J23" s="9">
        <v>0</v>
      </c>
      <c r="K23" s="9">
        <v>0</v>
      </c>
    </row>
    <row r="25" ht="12.75">
      <c r="A25" s="15" t="s">
        <v>463</v>
      </c>
    </row>
    <row r="27" spans="1:11" ht="12.75">
      <c r="A27" s="215"/>
      <c r="B27" s="215"/>
      <c r="C27" s="215"/>
      <c r="D27" s="215"/>
      <c r="I27" s="664" t="s">
        <v>973</v>
      </c>
      <c r="J27" s="664"/>
      <c r="K27" s="664"/>
    </row>
    <row r="28" spans="1:12" ht="15" customHeight="1">
      <c r="A28" s="215"/>
      <c r="B28" s="215"/>
      <c r="C28" s="215"/>
      <c r="D28" s="215"/>
      <c r="I28" s="664" t="s">
        <v>13</v>
      </c>
      <c r="J28" s="664"/>
      <c r="K28" s="664"/>
      <c r="L28" s="230"/>
    </row>
    <row r="29" spans="1:12" ht="15" customHeight="1">
      <c r="A29" s="215"/>
      <c r="B29" s="215"/>
      <c r="C29" s="215"/>
      <c r="D29" s="215"/>
      <c r="I29" s="664" t="s">
        <v>957</v>
      </c>
      <c r="J29" s="664"/>
      <c r="K29" s="664"/>
      <c r="L29" s="230"/>
    </row>
    <row r="30" spans="1:11" ht="12.75">
      <c r="A30" s="215" t="s">
        <v>936</v>
      </c>
      <c r="C30" s="215"/>
      <c r="D30" s="215"/>
      <c r="I30" s="665" t="s">
        <v>83</v>
      </c>
      <c r="J30" s="665"/>
      <c r="K30" s="220"/>
    </row>
  </sheetData>
  <sheetProtection/>
  <mergeCells count="15">
    <mergeCell ref="A23:B23"/>
    <mergeCell ref="A1:I1"/>
    <mergeCell ref="J1:K1"/>
    <mergeCell ref="A2:K2"/>
    <mergeCell ref="A4:K4"/>
    <mergeCell ref="J5:L5"/>
    <mergeCell ref="A6:A7"/>
    <mergeCell ref="B6:B7"/>
    <mergeCell ref="C6:C7"/>
    <mergeCell ref="D6:H6"/>
    <mergeCell ref="I6:K6"/>
    <mergeCell ref="I27:K27"/>
    <mergeCell ref="I28:K28"/>
    <mergeCell ref="I29:K29"/>
    <mergeCell ref="I30:J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1:O29"/>
  <sheetViews>
    <sheetView zoomScaleSheetLayoutView="80" zoomScalePageLayoutView="0" workbookViewId="0" topLeftCell="A4">
      <selection activeCell="L26" sqref="L26:O26"/>
    </sheetView>
  </sheetViews>
  <sheetFormatPr defaultColWidth="9.140625" defaultRowHeight="12.75"/>
  <cols>
    <col min="1" max="1" width="7.8515625" style="0" customWidth="1"/>
    <col min="2" max="2" width="23.851562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666" t="s">
        <v>0</v>
      </c>
      <c r="B1" s="666"/>
      <c r="C1" s="666"/>
      <c r="D1" s="666"/>
      <c r="E1" s="666"/>
      <c r="F1" s="666"/>
      <c r="G1" s="666"/>
      <c r="H1" s="666"/>
      <c r="I1" s="666"/>
      <c r="J1" s="666"/>
      <c r="K1" s="666"/>
      <c r="L1" s="666"/>
      <c r="M1" s="666"/>
      <c r="N1" s="666"/>
      <c r="O1" s="252" t="s">
        <v>542</v>
      </c>
    </row>
    <row r="2" spans="1:15" ht="21">
      <c r="A2" s="667" t="s">
        <v>653</v>
      </c>
      <c r="B2" s="667"/>
      <c r="C2" s="667"/>
      <c r="D2" s="667"/>
      <c r="E2" s="667"/>
      <c r="F2" s="667"/>
      <c r="G2" s="667"/>
      <c r="H2" s="667"/>
      <c r="I2" s="667"/>
      <c r="J2" s="667"/>
      <c r="K2" s="667"/>
      <c r="L2" s="667"/>
      <c r="M2" s="667"/>
      <c r="N2" s="667"/>
      <c r="O2" s="667"/>
    </row>
    <row r="3" spans="1:11" ht="15">
      <c r="A3" s="208"/>
      <c r="B3" s="208"/>
      <c r="C3" s="208"/>
      <c r="D3" s="208"/>
      <c r="E3" s="208"/>
      <c r="F3" s="208"/>
      <c r="G3" s="208"/>
      <c r="H3" s="208"/>
      <c r="I3" s="208"/>
      <c r="J3" s="208"/>
      <c r="K3" s="208"/>
    </row>
    <row r="4" spans="1:15" ht="18">
      <c r="A4" s="666" t="s">
        <v>541</v>
      </c>
      <c r="B4" s="666"/>
      <c r="C4" s="666"/>
      <c r="D4" s="666"/>
      <c r="E4" s="666"/>
      <c r="F4" s="666"/>
      <c r="G4" s="666"/>
      <c r="H4" s="666"/>
      <c r="I4" s="666"/>
      <c r="J4" s="666"/>
      <c r="K4" s="666"/>
      <c r="L4" s="666"/>
      <c r="M4" s="666"/>
      <c r="N4" s="666"/>
      <c r="O4" s="666"/>
    </row>
    <row r="5" spans="1:15" ht="15">
      <c r="A5" s="209" t="s">
        <v>930</v>
      </c>
      <c r="B5" s="209"/>
      <c r="C5" s="209"/>
      <c r="D5" s="209"/>
      <c r="E5" s="209"/>
      <c r="F5" s="209"/>
      <c r="G5" s="209"/>
      <c r="H5" s="209"/>
      <c r="I5" s="209"/>
      <c r="J5" s="209"/>
      <c r="K5" s="208"/>
      <c r="M5" s="764" t="s">
        <v>821</v>
      </c>
      <c r="N5" s="764"/>
      <c r="O5" s="764"/>
    </row>
    <row r="6" spans="1:15" ht="44.25" customHeight="1">
      <c r="A6" s="768" t="s">
        <v>2</v>
      </c>
      <c r="B6" s="768" t="s">
        <v>3</v>
      </c>
      <c r="C6" s="768" t="s">
        <v>316</v>
      </c>
      <c r="D6" s="772" t="s">
        <v>317</v>
      </c>
      <c r="E6" s="772" t="s">
        <v>318</v>
      </c>
      <c r="F6" s="772" t="s">
        <v>319</v>
      </c>
      <c r="G6" s="772" t="s">
        <v>320</v>
      </c>
      <c r="H6" s="768" t="s">
        <v>321</v>
      </c>
      <c r="I6" s="768"/>
      <c r="J6" s="768" t="s">
        <v>322</v>
      </c>
      <c r="K6" s="768"/>
      <c r="L6" s="768" t="s">
        <v>323</v>
      </c>
      <c r="M6" s="768"/>
      <c r="N6" s="768" t="s">
        <v>324</v>
      </c>
      <c r="O6" s="768"/>
    </row>
    <row r="7" spans="1:15" ht="54" customHeight="1">
      <c r="A7" s="768"/>
      <c r="B7" s="768"/>
      <c r="C7" s="768"/>
      <c r="D7" s="773"/>
      <c r="E7" s="773"/>
      <c r="F7" s="773"/>
      <c r="G7" s="773"/>
      <c r="H7" s="243" t="s">
        <v>325</v>
      </c>
      <c r="I7" s="243" t="s">
        <v>326</v>
      </c>
      <c r="J7" s="243" t="s">
        <v>325</v>
      </c>
      <c r="K7" s="243" t="s">
        <v>326</v>
      </c>
      <c r="L7" s="243" t="s">
        <v>325</v>
      </c>
      <c r="M7" s="243" t="s">
        <v>326</v>
      </c>
      <c r="N7" s="243" t="s">
        <v>325</v>
      </c>
      <c r="O7" s="243" t="s">
        <v>326</v>
      </c>
    </row>
    <row r="8" spans="1:15" ht="15">
      <c r="A8" s="212" t="s">
        <v>271</v>
      </c>
      <c r="B8" s="212" t="s">
        <v>272</v>
      </c>
      <c r="C8" s="212" t="s">
        <v>273</v>
      </c>
      <c r="D8" s="212" t="s">
        <v>274</v>
      </c>
      <c r="E8" s="212" t="s">
        <v>275</v>
      </c>
      <c r="F8" s="212" t="s">
        <v>276</v>
      </c>
      <c r="G8" s="212" t="s">
        <v>277</v>
      </c>
      <c r="H8" s="212" t="s">
        <v>278</v>
      </c>
      <c r="I8" s="212" t="s">
        <v>297</v>
      </c>
      <c r="J8" s="212" t="s">
        <v>298</v>
      </c>
      <c r="K8" s="212" t="s">
        <v>299</v>
      </c>
      <c r="L8" s="212" t="s">
        <v>327</v>
      </c>
      <c r="M8" s="212" t="s">
        <v>328</v>
      </c>
      <c r="N8" s="212" t="s">
        <v>329</v>
      </c>
      <c r="O8" s="212" t="s">
        <v>330</v>
      </c>
    </row>
    <row r="9" spans="1:15" ht="12.75">
      <c r="A9" s="18">
        <v>1</v>
      </c>
      <c r="B9" s="19" t="s">
        <v>862</v>
      </c>
      <c r="C9" s="3">
        <v>0</v>
      </c>
      <c r="D9" s="3">
        <v>0</v>
      </c>
      <c r="E9" s="3">
        <v>0</v>
      </c>
      <c r="F9" s="3">
        <v>0</v>
      </c>
      <c r="G9" s="3">
        <v>0</v>
      </c>
      <c r="H9" s="3">
        <v>0</v>
      </c>
      <c r="I9" s="3">
        <v>0</v>
      </c>
      <c r="J9" s="3">
        <v>0</v>
      </c>
      <c r="K9" s="3">
        <v>0</v>
      </c>
      <c r="L9" s="3">
        <v>0</v>
      </c>
      <c r="M9" s="3">
        <v>0</v>
      </c>
      <c r="N9" s="3">
        <v>0</v>
      </c>
      <c r="O9" s="3">
        <v>0</v>
      </c>
    </row>
    <row r="10" spans="1:15" ht="12.75">
      <c r="A10" s="18">
        <v>2</v>
      </c>
      <c r="B10" s="19" t="s">
        <v>863</v>
      </c>
      <c r="C10" s="3">
        <v>0</v>
      </c>
      <c r="D10" s="3">
        <v>0</v>
      </c>
      <c r="E10" s="3">
        <v>0</v>
      </c>
      <c r="F10" s="3">
        <v>0</v>
      </c>
      <c r="G10" s="3">
        <v>0</v>
      </c>
      <c r="H10" s="3">
        <v>0</v>
      </c>
      <c r="I10" s="3">
        <v>0</v>
      </c>
      <c r="J10" s="3">
        <v>0</v>
      </c>
      <c r="K10" s="3">
        <v>0</v>
      </c>
      <c r="L10" s="3">
        <v>0</v>
      </c>
      <c r="M10" s="3">
        <v>0</v>
      </c>
      <c r="N10" s="3">
        <v>0</v>
      </c>
      <c r="O10" s="3">
        <v>0</v>
      </c>
    </row>
    <row r="11" spans="1:15" ht="12.75">
      <c r="A11" s="18">
        <v>3</v>
      </c>
      <c r="B11" s="19" t="s">
        <v>864</v>
      </c>
      <c r="C11" s="3">
        <v>0</v>
      </c>
      <c r="D11" s="3">
        <v>0</v>
      </c>
      <c r="E11" s="3">
        <v>0</v>
      </c>
      <c r="F11" s="3">
        <v>0</v>
      </c>
      <c r="G11" s="3">
        <v>0</v>
      </c>
      <c r="H11" s="3">
        <v>0</v>
      </c>
      <c r="I11" s="3">
        <v>0</v>
      </c>
      <c r="J11" s="3">
        <v>0</v>
      </c>
      <c r="K11" s="3">
        <v>0</v>
      </c>
      <c r="L11" s="3">
        <v>0</v>
      </c>
      <c r="M11" s="3">
        <v>0</v>
      </c>
      <c r="N11" s="3">
        <v>0</v>
      </c>
      <c r="O11" s="3">
        <v>0</v>
      </c>
    </row>
    <row r="12" spans="1:15" ht="12.75">
      <c r="A12" s="18">
        <v>4</v>
      </c>
      <c r="B12" s="19" t="s">
        <v>865</v>
      </c>
      <c r="C12" s="3">
        <v>0</v>
      </c>
      <c r="D12" s="3">
        <v>0</v>
      </c>
      <c r="E12" s="3">
        <v>0</v>
      </c>
      <c r="F12" s="3">
        <v>0</v>
      </c>
      <c r="G12" s="3">
        <v>0</v>
      </c>
      <c r="H12" s="3">
        <v>0</v>
      </c>
      <c r="I12" s="3">
        <v>0</v>
      </c>
      <c r="J12" s="3">
        <v>0</v>
      </c>
      <c r="K12" s="3">
        <v>0</v>
      </c>
      <c r="L12" s="3">
        <v>0</v>
      </c>
      <c r="M12" s="3">
        <v>0</v>
      </c>
      <c r="N12" s="3">
        <v>0</v>
      </c>
      <c r="O12" s="3">
        <v>0</v>
      </c>
    </row>
    <row r="13" spans="1:15" ht="12.75">
      <c r="A13" s="18">
        <v>5</v>
      </c>
      <c r="B13" s="19" t="s">
        <v>866</v>
      </c>
      <c r="C13" s="3">
        <v>0</v>
      </c>
      <c r="D13" s="3">
        <v>0</v>
      </c>
      <c r="E13" s="3">
        <v>0</v>
      </c>
      <c r="F13" s="3">
        <v>0</v>
      </c>
      <c r="G13" s="3">
        <v>0</v>
      </c>
      <c r="H13" s="3">
        <v>0</v>
      </c>
      <c r="I13" s="3">
        <v>0</v>
      </c>
      <c r="J13" s="3">
        <v>0</v>
      </c>
      <c r="K13" s="3">
        <v>0</v>
      </c>
      <c r="L13" s="3">
        <v>0</v>
      </c>
      <c r="M13" s="3">
        <v>0</v>
      </c>
      <c r="N13" s="3">
        <v>0</v>
      </c>
      <c r="O13" s="3">
        <v>0</v>
      </c>
    </row>
    <row r="14" spans="1:15" ht="12.75">
      <c r="A14" s="18">
        <v>6</v>
      </c>
      <c r="B14" s="19" t="s">
        <v>867</v>
      </c>
      <c r="C14" s="3">
        <v>0</v>
      </c>
      <c r="D14" s="3">
        <v>0</v>
      </c>
      <c r="E14" s="3">
        <v>0</v>
      </c>
      <c r="F14" s="3">
        <v>0</v>
      </c>
      <c r="G14" s="3">
        <v>0</v>
      </c>
      <c r="H14" s="3">
        <v>0</v>
      </c>
      <c r="I14" s="3">
        <v>0</v>
      </c>
      <c r="J14" s="3">
        <v>0</v>
      </c>
      <c r="K14" s="3">
        <v>0</v>
      </c>
      <c r="L14" s="3">
        <v>0</v>
      </c>
      <c r="M14" s="3">
        <v>0</v>
      </c>
      <c r="N14" s="3">
        <v>0</v>
      </c>
      <c r="O14" s="3">
        <v>0</v>
      </c>
    </row>
    <row r="15" spans="1:15" ht="12.75">
      <c r="A15" s="18">
        <v>7</v>
      </c>
      <c r="B15" s="19" t="s">
        <v>868</v>
      </c>
      <c r="C15" s="3">
        <v>0</v>
      </c>
      <c r="D15" s="3">
        <v>0</v>
      </c>
      <c r="E15" s="3">
        <v>0</v>
      </c>
      <c r="F15" s="3">
        <v>0</v>
      </c>
      <c r="G15" s="3">
        <v>0</v>
      </c>
      <c r="H15" s="3">
        <v>0</v>
      </c>
      <c r="I15" s="3">
        <v>0</v>
      </c>
      <c r="J15" s="3">
        <v>0</v>
      </c>
      <c r="K15" s="3">
        <v>0</v>
      </c>
      <c r="L15" s="3">
        <v>0</v>
      </c>
      <c r="M15" s="3">
        <v>0</v>
      </c>
      <c r="N15" s="3">
        <v>0</v>
      </c>
      <c r="O15" s="3">
        <v>0</v>
      </c>
    </row>
    <row r="16" spans="1:15" ht="12.75">
      <c r="A16" s="18">
        <v>8</v>
      </c>
      <c r="B16" s="19" t="s">
        <v>869</v>
      </c>
      <c r="C16" s="3">
        <v>0</v>
      </c>
      <c r="D16" s="3">
        <v>0</v>
      </c>
      <c r="E16" s="3">
        <v>0</v>
      </c>
      <c r="F16" s="3">
        <v>0</v>
      </c>
      <c r="G16" s="3">
        <v>0</v>
      </c>
      <c r="H16" s="3">
        <v>0</v>
      </c>
      <c r="I16" s="3">
        <v>0</v>
      </c>
      <c r="J16" s="3">
        <v>0</v>
      </c>
      <c r="K16" s="3">
        <v>0</v>
      </c>
      <c r="L16" s="3">
        <v>0</v>
      </c>
      <c r="M16" s="3">
        <v>0</v>
      </c>
      <c r="N16" s="3">
        <v>0</v>
      </c>
      <c r="O16" s="3">
        <v>0</v>
      </c>
    </row>
    <row r="17" spans="1:15" ht="12.75">
      <c r="A17" s="18">
        <v>9</v>
      </c>
      <c r="B17" s="19" t="s">
        <v>870</v>
      </c>
      <c r="C17" s="3">
        <v>0</v>
      </c>
      <c r="D17" s="3">
        <v>0</v>
      </c>
      <c r="E17" s="3">
        <v>0</v>
      </c>
      <c r="F17" s="3">
        <v>0</v>
      </c>
      <c r="G17" s="3">
        <v>0</v>
      </c>
      <c r="H17" s="3">
        <v>0</v>
      </c>
      <c r="I17" s="3">
        <v>0</v>
      </c>
      <c r="J17" s="3">
        <v>0</v>
      </c>
      <c r="K17" s="3">
        <v>0</v>
      </c>
      <c r="L17" s="3">
        <v>0</v>
      </c>
      <c r="M17" s="3">
        <v>0</v>
      </c>
      <c r="N17" s="3">
        <v>0</v>
      </c>
      <c r="O17" s="3">
        <v>0</v>
      </c>
    </row>
    <row r="18" spans="1:15" ht="12.75">
      <c r="A18" s="18">
        <v>10</v>
      </c>
      <c r="B18" s="19" t="s">
        <v>871</v>
      </c>
      <c r="C18" s="3">
        <v>0</v>
      </c>
      <c r="D18" s="3">
        <v>0</v>
      </c>
      <c r="E18" s="3">
        <v>0</v>
      </c>
      <c r="F18" s="3">
        <v>0</v>
      </c>
      <c r="G18" s="3">
        <v>0</v>
      </c>
      <c r="H18" s="3">
        <v>0</v>
      </c>
      <c r="I18" s="3">
        <v>0</v>
      </c>
      <c r="J18" s="3">
        <v>0</v>
      </c>
      <c r="K18" s="3">
        <v>0</v>
      </c>
      <c r="L18" s="3">
        <v>0</v>
      </c>
      <c r="M18" s="3">
        <v>0</v>
      </c>
      <c r="N18" s="3">
        <v>0</v>
      </c>
      <c r="O18" s="3">
        <v>0</v>
      </c>
    </row>
    <row r="19" spans="1:15" ht="12.75">
      <c r="A19" s="18">
        <v>11</v>
      </c>
      <c r="B19" s="19" t="s">
        <v>872</v>
      </c>
      <c r="C19" s="3">
        <v>0</v>
      </c>
      <c r="D19" s="3">
        <v>0</v>
      </c>
      <c r="E19" s="3">
        <v>0</v>
      </c>
      <c r="F19" s="3">
        <v>0</v>
      </c>
      <c r="G19" s="3">
        <v>0</v>
      </c>
      <c r="H19" s="3">
        <v>0</v>
      </c>
      <c r="I19" s="3">
        <v>0</v>
      </c>
      <c r="J19" s="3">
        <v>0</v>
      </c>
      <c r="K19" s="3">
        <v>0</v>
      </c>
      <c r="L19" s="3">
        <v>0</v>
      </c>
      <c r="M19" s="3">
        <v>0</v>
      </c>
      <c r="N19" s="3">
        <v>0</v>
      </c>
      <c r="O19" s="3">
        <v>0</v>
      </c>
    </row>
    <row r="20" spans="1:15" ht="12.75">
      <c r="A20" s="18">
        <v>12</v>
      </c>
      <c r="B20" s="19" t="s">
        <v>873</v>
      </c>
      <c r="C20" s="3">
        <v>0</v>
      </c>
      <c r="D20" s="3">
        <v>0</v>
      </c>
      <c r="E20" s="3">
        <v>0</v>
      </c>
      <c r="F20" s="3">
        <v>0</v>
      </c>
      <c r="G20" s="3">
        <v>0</v>
      </c>
      <c r="H20" s="3">
        <v>0</v>
      </c>
      <c r="I20" s="3">
        <v>0</v>
      </c>
      <c r="J20" s="3">
        <v>0</v>
      </c>
      <c r="K20" s="3">
        <v>0</v>
      </c>
      <c r="L20" s="3">
        <v>0</v>
      </c>
      <c r="M20" s="3">
        <v>0</v>
      </c>
      <c r="N20" s="3">
        <v>0</v>
      </c>
      <c r="O20" s="3">
        <v>0</v>
      </c>
    </row>
    <row r="21" spans="1:15" ht="12.75">
      <c r="A21" s="18">
        <v>13</v>
      </c>
      <c r="B21" s="19" t="s">
        <v>874</v>
      </c>
      <c r="C21" s="3">
        <v>0</v>
      </c>
      <c r="D21" s="3">
        <v>0</v>
      </c>
      <c r="E21" s="3">
        <v>0</v>
      </c>
      <c r="F21" s="3">
        <v>0</v>
      </c>
      <c r="G21" s="3">
        <v>0</v>
      </c>
      <c r="H21" s="3">
        <v>0</v>
      </c>
      <c r="I21" s="3">
        <v>0</v>
      </c>
      <c r="J21" s="3">
        <v>0</v>
      </c>
      <c r="K21" s="3">
        <v>0</v>
      </c>
      <c r="L21" s="3">
        <v>0</v>
      </c>
      <c r="M21" s="3">
        <v>0</v>
      </c>
      <c r="N21" s="3">
        <v>0</v>
      </c>
      <c r="O21" s="3">
        <v>0</v>
      </c>
    </row>
    <row r="22" spans="1:15" ht="12.75">
      <c r="A22" s="18">
        <v>14</v>
      </c>
      <c r="B22" s="19" t="s">
        <v>875</v>
      </c>
      <c r="C22" s="3">
        <v>0</v>
      </c>
      <c r="D22" s="3">
        <v>0</v>
      </c>
      <c r="E22" s="3">
        <v>0</v>
      </c>
      <c r="F22" s="3">
        <v>0</v>
      </c>
      <c r="G22" s="3">
        <v>0</v>
      </c>
      <c r="H22" s="3">
        <v>0</v>
      </c>
      <c r="I22" s="3">
        <v>0</v>
      </c>
      <c r="J22" s="3">
        <v>0</v>
      </c>
      <c r="K22" s="3">
        <v>0</v>
      </c>
      <c r="L22" s="3">
        <v>0</v>
      </c>
      <c r="M22" s="3">
        <v>0</v>
      </c>
      <c r="N22" s="3">
        <v>0</v>
      </c>
      <c r="O22" s="3">
        <v>0</v>
      </c>
    </row>
    <row r="23" spans="1:15" ht="12.75">
      <c r="A23" s="574" t="s">
        <v>17</v>
      </c>
      <c r="B23" s="575"/>
      <c r="C23" s="3">
        <v>0</v>
      </c>
      <c r="D23" s="3">
        <v>0</v>
      </c>
      <c r="E23" s="3">
        <v>0</v>
      </c>
      <c r="F23" s="3">
        <v>0</v>
      </c>
      <c r="G23" s="3">
        <v>0</v>
      </c>
      <c r="H23" s="3">
        <v>0</v>
      </c>
      <c r="I23" s="3">
        <v>0</v>
      </c>
      <c r="J23" s="3">
        <v>0</v>
      </c>
      <c r="K23" s="3">
        <v>0</v>
      </c>
      <c r="L23" s="3">
        <v>0</v>
      </c>
      <c r="M23" s="3">
        <v>0</v>
      </c>
      <c r="N23" s="3">
        <v>0</v>
      </c>
      <c r="O23" s="3">
        <v>0</v>
      </c>
    </row>
    <row r="26" spans="1:15" ht="12.75">
      <c r="A26" s="215"/>
      <c r="B26" s="215"/>
      <c r="C26" s="215"/>
      <c r="D26" s="215"/>
      <c r="L26" s="664" t="s">
        <v>973</v>
      </c>
      <c r="M26" s="664"/>
      <c r="N26" s="664"/>
      <c r="O26" s="664"/>
    </row>
    <row r="27" spans="1:15" ht="12.75">
      <c r="A27" s="215"/>
      <c r="B27" s="215"/>
      <c r="C27" s="215"/>
      <c r="D27" s="215"/>
      <c r="L27" s="664" t="s">
        <v>13</v>
      </c>
      <c r="M27" s="664"/>
      <c r="N27" s="664"/>
      <c r="O27" s="664"/>
    </row>
    <row r="28" spans="1:15" ht="12.75">
      <c r="A28" s="215"/>
      <c r="B28" s="215"/>
      <c r="C28" s="215"/>
      <c r="D28" s="215"/>
      <c r="L28" s="664" t="s">
        <v>957</v>
      </c>
      <c r="M28" s="664"/>
      <c r="N28" s="664"/>
      <c r="O28" s="664"/>
    </row>
    <row r="29" spans="1:15" ht="12.75">
      <c r="A29" s="215" t="s">
        <v>936</v>
      </c>
      <c r="C29" s="215"/>
      <c r="D29" s="215"/>
      <c r="L29" s="665" t="s">
        <v>83</v>
      </c>
      <c r="M29" s="665"/>
      <c r="N29" s="665"/>
      <c r="O29" s="220"/>
    </row>
  </sheetData>
  <sheetProtection/>
  <mergeCells count="20">
    <mergeCell ref="F6:F7"/>
    <mergeCell ref="L27:O27"/>
    <mergeCell ref="L28:O28"/>
    <mergeCell ref="L29:N29"/>
    <mergeCell ref="G6:G7"/>
    <mergeCell ref="H6:I6"/>
    <mergeCell ref="J6:K6"/>
    <mergeCell ref="L6:M6"/>
    <mergeCell ref="N6:O6"/>
    <mergeCell ref="L26:O26"/>
    <mergeCell ref="A23:B23"/>
    <mergeCell ref="A1:N1"/>
    <mergeCell ref="A2:O2"/>
    <mergeCell ref="M5:O5"/>
    <mergeCell ref="A6:A7"/>
    <mergeCell ref="B6:B7"/>
    <mergeCell ref="C6:C7"/>
    <mergeCell ref="D6:D7"/>
    <mergeCell ref="E6:E7"/>
    <mergeCell ref="A4:O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2:IV32"/>
  <sheetViews>
    <sheetView zoomScale="80" zoomScaleNormal="80" zoomScaleSheetLayoutView="86" zoomScalePageLayoutView="0" workbookViewId="0" topLeftCell="A10">
      <selection activeCell="P25" sqref="P25"/>
    </sheetView>
  </sheetViews>
  <sheetFormatPr defaultColWidth="9.140625" defaultRowHeight="12.75"/>
  <cols>
    <col min="1" max="1" width="4.8515625" style="0" customWidth="1"/>
    <col min="2" max="2" width="19.57421875" style="0" customWidth="1"/>
    <col min="3" max="3" width="9.57421875" style="0" customWidth="1"/>
    <col min="4" max="4" width="9.00390625" style="0" customWidth="1"/>
    <col min="5" max="5" width="7.8515625" style="0" customWidth="1"/>
    <col min="6" max="6" width="9.28125" style="0" customWidth="1"/>
    <col min="7" max="7" width="9.7109375" style="0" customWidth="1"/>
    <col min="8" max="8" width="8.140625" style="0" customWidth="1"/>
    <col min="9" max="9" width="7.00390625" style="0" customWidth="1"/>
    <col min="10" max="10" width="10.140625" style="0" customWidth="1"/>
    <col min="11" max="11" width="9.28125" style="0" customWidth="1"/>
    <col min="12" max="12" width="9.7109375" style="0" customWidth="1"/>
    <col min="13" max="13" width="7.421875" style="0" customWidth="1"/>
    <col min="14" max="14" width="9.00390625" style="0" customWidth="1"/>
    <col min="15" max="15" width="11.140625" style="0" customWidth="1"/>
    <col min="16" max="16" width="11.7109375" style="0" customWidth="1"/>
    <col min="17" max="17" width="9.7109375" style="0" customWidth="1"/>
    <col min="18" max="18" width="9.57421875" style="0" customWidth="1"/>
    <col min="19" max="19" width="10.57421875" style="0" customWidth="1"/>
    <col min="20" max="20" width="9.8515625" style="0" customWidth="1"/>
    <col min="21" max="21" width="8.7109375" style="0" customWidth="1"/>
    <col min="22" max="22" width="9.7109375" style="0" customWidth="1"/>
    <col min="25" max="25" width="10.00390625" style="0" bestFit="1" customWidth="1"/>
    <col min="26" max="26" width="11.140625" style="0" bestFit="1" customWidth="1"/>
    <col min="27" max="27" width="12.140625" style="0" bestFit="1" customWidth="1"/>
    <col min="28" max="28" width="11.00390625" style="0" customWidth="1"/>
    <col min="29" max="30" width="8.8515625" style="0" hidden="1" customWidth="1"/>
  </cols>
  <sheetData>
    <row r="2" spans="7:20" ht="12.75">
      <c r="G2" s="602"/>
      <c r="H2" s="602"/>
      <c r="I2" s="602"/>
      <c r="J2" s="602"/>
      <c r="K2" s="602"/>
      <c r="L2" s="602"/>
      <c r="M2" s="602"/>
      <c r="N2" s="602"/>
      <c r="O2" s="602"/>
      <c r="P2" s="1"/>
      <c r="Q2" s="1"/>
      <c r="R2" s="1"/>
      <c r="T2" s="45" t="s">
        <v>58</v>
      </c>
    </row>
    <row r="3" spans="1:21" ht="15">
      <c r="A3" s="568" t="s">
        <v>56</v>
      </c>
      <c r="B3" s="568"/>
      <c r="C3" s="568"/>
      <c r="D3" s="568"/>
      <c r="E3" s="568"/>
      <c r="F3" s="568"/>
      <c r="G3" s="568"/>
      <c r="H3" s="568"/>
      <c r="I3" s="568"/>
      <c r="J3" s="568"/>
      <c r="K3" s="568"/>
      <c r="L3" s="568"/>
      <c r="M3" s="568"/>
      <c r="N3" s="568"/>
      <c r="O3" s="568"/>
      <c r="P3" s="568"/>
      <c r="Q3" s="568"/>
      <c r="R3" s="568"/>
      <c r="S3" s="568"/>
      <c r="T3" s="568"/>
      <c r="U3" s="568"/>
    </row>
    <row r="4" spans="1:256" ht="15.75">
      <c r="A4" s="599" t="s">
        <v>653</v>
      </c>
      <c r="B4" s="599"/>
      <c r="C4" s="599"/>
      <c r="D4" s="599"/>
      <c r="E4" s="599"/>
      <c r="F4" s="599"/>
      <c r="G4" s="599"/>
      <c r="H4" s="599"/>
      <c r="I4" s="599"/>
      <c r="J4" s="599"/>
      <c r="K4" s="599"/>
      <c r="L4" s="599"/>
      <c r="M4" s="599"/>
      <c r="N4" s="599"/>
      <c r="O4" s="599"/>
      <c r="P4" s="599"/>
      <c r="Q4" s="599"/>
      <c r="R4" s="599"/>
      <c r="S4" s="599"/>
      <c r="T4" s="599"/>
      <c r="U4" s="599"/>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628" t="s">
        <v>655</v>
      </c>
      <c r="B6" s="628"/>
      <c r="C6" s="628"/>
      <c r="D6" s="628"/>
      <c r="E6" s="628"/>
      <c r="F6" s="628"/>
      <c r="G6" s="628"/>
      <c r="H6" s="628"/>
      <c r="I6" s="628"/>
      <c r="J6" s="628"/>
      <c r="K6" s="628"/>
      <c r="L6" s="628"/>
      <c r="M6" s="628"/>
      <c r="N6" s="628"/>
      <c r="O6" s="628"/>
      <c r="P6" s="628"/>
      <c r="Q6" s="628"/>
      <c r="R6" s="628"/>
      <c r="S6" s="628"/>
      <c r="T6" s="628"/>
      <c r="U6" s="628"/>
    </row>
    <row r="7" spans="1:21" ht="15.75">
      <c r="A7" s="44"/>
      <c r="B7" s="44"/>
      <c r="C7" s="44"/>
      <c r="D7" s="44"/>
      <c r="E7" s="44"/>
      <c r="F7" s="44"/>
      <c r="G7" s="44"/>
      <c r="H7" s="44"/>
      <c r="I7" s="44"/>
      <c r="J7" s="44"/>
      <c r="K7" s="44"/>
      <c r="L7" s="44"/>
      <c r="M7" s="44"/>
      <c r="N7" s="44"/>
      <c r="O7" s="44"/>
      <c r="P7" s="44"/>
      <c r="Q7" s="44"/>
      <c r="R7" s="44"/>
      <c r="S7" s="44"/>
      <c r="T7" s="44"/>
      <c r="U7" s="44"/>
    </row>
    <row r="8" spans="1:21" ht="15.75">
      <c r="A8" s="595" t="s">
        <v>931</v>
      </c>
      <c r="B8" s="595"/>
      <c r="C8" s="595"/>
      <c r="D8" s="30"/>
      <c r="E8" s="30"/>
      <c r="F8" s="30"/>
      <c r="G8" s="44"/>
      <c r="H8" s="44"/>
      <c r="I8" s="44"/>
      <c r="J8" s="44"/>
      <c r="K8" s="44"/>
      <c r="L8" s="44"/>
      <c r="M8" s="44"/>
      <c r="N8" s="44"/>
      <c r="O8" s="44"/>
      <c r="P8" s="44"/>
      <c r="Q8" s="44"/>
      <c r="R8" s="44"/>
      <c r="S8" s="44"/>
      <c r="T8" s="44"/>
      <c r="U8" s="44"/>
    </row>
    <row r="10" spans="21:256" ht="18" customHeight="1">
      <c r="U10" s="632" t="s">
        <v>475</v>
      </c>
      <c r="V10" s="632"/>
      <c r="W10" s="16"/>
      <c r="X10" s="16"/>
      <c r="Y10" s="16"/>
      <c r="Z10" s="16"/>
      <c r="AA10" s="16"/>
      <c r="AB10" s="590"/>
      <c r="AC10" s="590"/>
      <c r="AD10" s="59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21" customHeight="1">
      <c r="A11" s="625" t="s">
        <v>2</v>
      </c>
      <c r="B11" s="625" t="s">
        <v>110</v>
      </c>
      <c r="C11" s="604" t="s">
        <v>155</v>
      </c>
      <c r="D11" s="605"/>
      <c r="E11" s="605"/>
      <c r="F11" s="606"/>
      <c r="G11" s="629" t="s">
        <v>826</v>
      </c>
      <c r="H11" s="630"/>
      <c r="I11" s="630"/>
      <c r="J11" s="630"/>
      <c r="K11" s="630"/>
      <c r="L11" s="630"/>
      <c r="M11" s="630"/>
      <c r="N11" s="630"/>
      <c r="O11" s="630"/>
      <c r="P11" s="630"/>
      <c r="Q11" s="630"/>
      <c r="R11" s="631"/>
      <c r="S11" s="633" t="s">
        <v>255</v>
      </c>
      <c r="T11" s="634"/>
      <c r="U11" s="634"/>
      <c r="V11" s="634"/>
      <c r="W11" s="123"/>
      <c r="X11" s="123"/>
      <c r="Y11" s="123"/>
      <c r="Z11" s="123"/>
      <c r="AA11" s="123"/>
      <c r="AB11" s="123"/>
      <c r="AC11" s="123"/>
      <c r="AD11" s="123"/>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21" customHeight="1">
      <c r="A12" s="626"/>
      <c r="B12" s="626"/>
      <c r="C12" s="607"/>
      <c r="D12" s="608"/>
      <c r="E12" s="608"/>
      <c r="F12" s="609"/>
      <c r="G12" s="574" t="s">
        <v>175</v>
      </c>
      <c r="H12" s="576"/>
      <c r="I12" s="576"/>
      <c r="J12" s="575"/>
      <c r="K12" s="574" t="s">
        <v>176</v>
      </c>
      <c r="L12" s="576"/>
      <c r="M12" s="576"/>
      <c r="N12" s="575"/>
      <c r="O12" s="573" t="s">
        <v>17</v>
      </c>
      <c r="P12" s="573"/>
      <c r="Q12" s="573"/>
      <c r="R12" s="573"/>
      <c r="S12" s="635"/>
      <c r="T12" s="636"/>
      <c r="U12" s="636"/>
      <c r="V12" s="636"/>
      <c r="W12" s="123"/>
      <c r="X12" s="123"/>
      <c r="Y12" s="123"/>
      <c r="Z12" s="123"/>
      <c r="AA12" s="123"/>
      <c r="AB12" s="123"/>
      <c r="AC12" s="123"/>
      <c r="AD12" s="123"/>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c r="A13" s="170"/>
      <c r="B13" s="170"/>
      <c r="C13" s="169" t="s">
        <v>256</v>
      </c>
      <c r="D13" s="169" t="s">
        <v>257</v>
      </c>
      <c r="E13" s="169" t="s">
        <v>258</v>
      </c>
      <c r="F13" s="169" t="s">
        <v>89</v>
      </c>
      <c r="G13" s="169" t="s">
        <v>256</v>
      </c>
      <c r="H13" s="169" t="s">
        <v>257</v>
      </c>
      <c r="I13" s="169" t="s">
        <v>258</v>
      </c>
      <c r="J13" s="169" t="s">
        <v>17</v>
      </c>
      <c r="K13" s="169" t="s">
        <v>256</v>
      </c>
      <c r="L13" s="169" t="s">
        <v>257</v>
      </c>
      <c r="M13" s="169" t="s">
        <v>258</v>
      </c>
      <c r="N13" s="169" t="s">
        <v>89</v>
      </c>
      <c r="O13" s="169" t="s">
        <v>256</v>
      </c>
      <c r="P13" s="169" t="s">
        <v>257</v>
      </c>
      <c r="Q13" s="169" t="s">
        <v>258</v>
      </c>
      <c r="R13" s="169" t="s">
        <v>17</v>
      </c>
      <c r="S13" s="5" t="s">
        <v>471</v>
      </c>
      <c r="T13" s="5" t="s">
        <v>472</v>
      </c>
      <c r="U13" s="5" t="s">
        <v>473</v>
      </c>
      <c r="V13" s="271" t="s">
        <v>474</v>
      </c>
      <c r="W13" s="123"/>
      <c r="X13" s="123"/>
      <c r="Y13" s="123"/>
      <c r="Z13" s="123"/>
      <c r="AA13" s="123"/>
      <c r="AB13" s="123"/>
      <c r="AC13" s="123"/>
      <c r="AD13" s="123"/>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48">
        <v>1</v>
      </c>
      <c r="B14" s="171">
        <v>2</v>
      </c>
      <c r="C14" s="148">
        <v>3</v>
      </c>
      <c r="D14" s="148">
        <v>4</v>
      </c>
      <c r="E14" s="171">
        <v>5</v>
      </c>
      <c r="F14" s="148">
        <v>6</v>
      </c>
      <c r="G14" s="148">
        <v>7</v>
      </c>
      <c r="H14" s="171">
        <v>8</v>
      </c>
      <c r="I14" s="148">
        <v>9</v>
      </c>
      <c r="J14" s="148">
        <v>10</v>
      </c>
      <c r="K14" s="171">
        <v>11</v>
      </c>
      <c r="L14" s="148">
        <v>12</v>
      </c>
      <c r="M14" s="148">
        <v>13</v>
      </c>
      <c r="N14" s="171">
        <v>14</v>
      </c>
      <c r="O14" s="148">
        <v>15</v>
      </c>
      <c r="P14" s="148">
        <v>16</v>
      </c>
      <c r="Q14" s="171">
        <v>17</v>
      </c>
      <c r="R14" s="148">
        <v>18</v>
      </c>
      <c r="S14" s="148">
        <v>19</v>
      </c>
      <c r="T14" s="171">
        <v>20</v>
      </c>
      <c r="U14" s="148">
        <v>21</v>
      </c>
      <c r="V14" s="148">
        <v>22</v>
      </c>
      <c r="W14" s="172"/>
      <c r="X14" s="172"/>
      <c r="Y14" s="172"/>
      <c r="Z14" s="172"/>
      <c r="AA14" s="172"/>
      <c r="AB14" s="172"/>
      <c r="AC14" s="172"/>
      <c r="AD14" s="172"/>
      <c r="AE14" s="172"/>
      <c r="AF14" s="172"/>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25.5">
      <c r="A15" s="18"/>
      <c r="B15" s="173" t="s">
        <v>242</v>
      </c>
      <c r="C15" s="18"/>
      <c r="D15" s="18"/>
      <c r="E15" s="18"/>
      <c r="F15" s="269"/>
      <c r="G15" s="8"/>
      <c r="H15" s="8"/>
      <c r="I15" s="8"/>
      <c r="J15" s="269"/>
      <c r="K15" s="8"/>
      <c r="L15" s="8"/>
      <c r="M15" s="8"/>
      <c r="N15" s="8"/>
      <c r="O15" s="8"/>
      <c r="P15" s="8"/>
      <c r="Q15" s="8"/>
      <c r="R15" s="8"/>
      <c r="S15" s="8"/>
      <c r="T15" s="9"/>
      <c r="U15" s="9"/>
      <c r="V15" s="9"/>
      <c r="W15" s="124"/>
      <c r="X15" s="124"/>
      <c r="Y15" s="124"/>
      <c r="Z15" s="124"/>
      <c r="AA15" s="124"/>
      <c r="AB15" s="124"/>
      <c r="AC15" s="124"/>
      <c r="AD15" s="124"/>
      <c r="AE15" s="124"/>
      <c r="AF15" s="124"/>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2.5" customHeight="1">
      <c r="A16" s="3">
        <v>1</v>
      </c>
      <c r="B16" s="173" t="s">
        <v>181</v>
      </c>
      <c r="C16" s="561">
        <v>1793.07</v>
      </c>
      <c r="D16" s="561">
        <v>182.55</v>
      </c>
      <c r="E16" s="561">
        <v>34.78</v>
      </c>
      <c r="F16" s="562">
        <v>2010.4</v>
      </c>
      <c r="G16" s="561">
        <v>1781.77</v>
      </c>
      <c r="H16" s="561">
        <v>181.39</v>
      </c>
      <c r="I16" s="561">
        <v>34.56</v>
      </c>
      <c r="J16" s="562">
        <v>1997.72</v>
      </c>
      <c r="K16" s="563">
        <v>0</v>
      </c>
      <c r="L16" s="563">
        <v>0</v>
      </c>
      <c r="M16" s="563">
        <v>0</v>
      </c>
      <c r="N16" s="562">
        <v>0</v>
      </c>
      <c r="O16" s="563">
        <v>1781.77</v>
      </c>
      <c r="P16" s="563">
        <v>181.39</v>
      </c>
      <c r="Q16" s="563">
        <v>34.56</v>
      </c>
      <c r="R16" s="564">
        <v>1997.7199999999998</v>
      </c>
      <c r="S16" s="563">
        <v>11.299999999999955</v>
      </c>
      <c r="T16" s="563">
        <v>1.160000000000025</v>
      </c>
      <c r="U16" s="563">
        <v>0.21999999999999886</v>
      </c>
      <c r="V16" s="562">
        <v>12.679999999999978</v>
      </c>
      <c r="W16" s="124"/>
      <c r="X16" s="124"/>
      <c r="Y16" s="124"/>
      <c r="Z16" s="124"/>
      <c r="AA16" s="124"/>
      <c r="AB16" s="124"/>
      <c r="AC16" s="124"/>
      <c r="AD16" s="124"/>
      <c r="AE16" s="124"/>
      <c r="AF16" s="124"/>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ht="22.5" customHeight="1">
      <c r="A17" s="3">
        <v>2</v>
      </c>
      <c r="B17" s="174" t="s">
        <v>127</v>
      </c>
      <c r="C17" s="561">
        <v>39339.9</v>
      </c>
      <c r="D17" s="565">
        <v>4005.03</v>
      </c>
      <c r="E17" s="561">
        <v>763.08</v>
      </c>
      <c r="F17" s="562">
        <v>44108.01</v>
      </c>
      <c r="G17" s="561">
        <v>13607.78</v>
      </c>
      <c r="H17" s="561">
        <v>1385.35</v>
      </c>
      <c r="I17" s="561">
        <v>263.95</v>
      </c>
      <c r="J17" s="562">
        <v>15257.08</v>
      </c>
      <c r="K17" s="563">
        <v>24549.58</v>
      </c>
      <c r="L17" s="563">
        <v>2499.29</v>
      </c>
      <c r="M17" s="563">
        <v>476.19</v>
      </c>
      <c r="N17" s="562">
        <v>27525.06</v>
      </c>
      <c r="O17" s="563">
        <v>38157.36</v>
      </c>
      <c r="P17" s="563">
        <v>3884.64</v>
      </c>
      <c r="Q17" s="563">
        <v>740.14</v>
      </c>
      <c r="R17" s="564">
        <v>42782.14</v>
      </c>
      <c r="S17" s="563">
        <v>1182.5400000000009</v>
      </c>
      <c r="T17" s="563">
        <v>120.39000000000033</v>
      </c>
      <c r="U17" s="563">
        <v>22.940000000000055</v>
      </c>
      <c r="V17" s="562">
        <v>1325.8700000000013</v>
      </c>
      <c r="Y17" s="595"/>
      <c r="Z17" s="595"/>
      <c r="AA17" s="595"/>
      <c r="AB17" s="595"/>
    </row>
    <row r="18" spans="1:22" ht="30.75" customHeight="1">
      <c r="A18" s="3">
        <v>3</v>
      </c>
      <c r="B18" s="173" t="s">
        <v>128</v>
      </c>
      <c r="C18" s="561">
        <v>1279.76</v>
      </c>
      <c r="D18" s="561">
        <v>130.29</v>
      </c>
      <c r="E18" s="561">
        <v>24.82</v>
      </c>
      <c r="F18" s="562">
        <v>1434.87</v>
      </c>
      <c r="G18" s="561">
        <v>445.44</v>
      </c>
      <c r="H18" s="561">
        <v>45.35</v>
      </c>
      <c r="I18" s="561">
        <v>8.64</v>
      </c>
      <c r="J18" s="562">
        <v>499.43</v>
      </c>
      <c r="K18" s="563">
        <v>831.48</v>
      </c>
      <c r="L18" s="563">
        <v>84.65</v>
      </c>
      <c r="M18" s="563">
        <v>16.13</v>
      </c>
      <c r="N18" s="562">
        <v>932.26</v>
      </c>
      <c r="O18" s="563">
        <v>1276.92</v>
      </c>
      <c r="P18" s="563">
        <v>130</v>
      </c>
      <c r="Q18" s="563">
        <v>24.77</v>
      </c>
      <c r="R18" s="564">
        <v>1431.69</v>
      </c>
      <c r="S18" s="563">
        <v>2.839999999999918</v>
      </c>
      <c r="T18" s="563">
        <v>0.28999999999999204</v>
      </c>
      <c r="U18" s="563">
        <v>0.05000000000000071</v>
      </c>
      <c r="V18" s="562">
        <v>3.179999999999911</v>
      </c>
    </row>
    <row r="19" spans="1:25" ht="22.5" customHeight="1">
      <c r="A19" s="3">
        <v>4</v>
      </c>
      <c r="B19" s="174" t="s">
        <v>129</v>
      </c>
      <c r="C19" s="561">
        <v>320.8</v>
      </c>
      <c r="D19" s="561">
        <v>32.66</v>
      </c>
      <c r="E19" s="561">
        <v>6.22</v>
      </c>
      <c r="F19" s="562">
        <v>359.68</v>
      </c>
      <c r="G19" s="561">
        <v>318.55</v>
      </c>
      <c r="H19" s="561">
        <v>32.43</v>
      </c>
      <c r="I19" s="561">
        <v>6.18</v>
      </c>
      <c r="J19" s="562">
        <v>357.16</v>
      </c>
      <c r="K19" s="563">
        <v>0</v>
      </c>
      <c r="L19" s="563">
        <v>0</v>
      </c>
      <c r="M19" s="563">
        <v>0</v>
      </c>
      <c r="N19" s="562">
        <v>0</v>
      </c>
      <c r="O19" s="563">
        <v>318.55</v>
      </c>
      <c r="P19" s="563">
        <v>32.43</v>
      </c>
      <c r="Q19" s="563">
        <v>6.18</v>
      </c>
      <c r="R19" s="564">
        <v>357.16</v>
      </c>
      <c r="S19" s="563">
        <v>2.25</v>
      </c>
      <c r="T19" s="563">
        <v>0.22999999999999687</v>
      </c>
      <c r="U19" s="563">
        <v>0.040000000000000036</v>
      </c>
      <c r="V19" s="562">
        <v>2.519999999999997</v>
      </c>
      <c r="Y19" s="419"/>
    </row>
    <row r="20" spans="1:22" ht="29.25" customHeight="1">
      <c r="A20" s="3">
        <v>5</v>
      </c>
      <c r="B20" s="173" t="s">
        <v>130</v>
      </c>
      <c r="C20" s="561">
        <v>14395.3</v>
      </c>
      <c r="D20" s="561">
        <v>1465.52</v>
      </c>
      <c r="E20" s="561">
        <v>279.23</v>
      </c>
      <c r="F20" s="562">
        <v>16140.04</v>
      </c>
      <c r="G20" s="561">
        <v>769.18</v>
      </c>
      <c r="H20" s="561">
        <v>78.31</v>
      </c>
      <c r="I20" s="561">
        <v>14.92</v>
      </c>
      <c r="J20" s="562">
        <v>862.41</v>
      </c>
      <c r="K20" s="563">
        <v>11793.82</v>
      </c>
      <c r="L20" s="563">
        <v>1200.68</v>
      </c>
      <c r="M20" s="563">
        <v>228.77</v>
      </c>
      <c r="N20" s="562">
        <v>13223.26</v>
      </c>
      <c r="O20" s="563">
        <v>12563</v>
      </c>
      <c r="P20" s="563">
        <v>1278.99</v>
      </c>
      <c r="Q20" s="563">
        <v>243.69</v>
      </c>
      <c r="R20" s="564">
        <v>14085.68</v>
      </c>
      <c r="S20" s="563">
        <v>1832.2999999999993</v>
      </c>
      <c r="T20" s="563">
        <v>186.52999999999997</v>
      </c>
      <c r="U20" s="563">
        <v>35.54000000000002</v>
      </c>
      <c r="V20" s="562">
        <v>2054.3699999999994</v>
      </c>
    </row>
    <row r="21" spans="1:26" s="16" customFormat="1" ht="22.5" customHeight="1">
      <c r="A21" s="268"/>
      <c r="B21" s="282" t="s">
        <v>89</v>
      </c>
      <c r="C21" s="562">
        <v>57128.83</v>
      </c>
      <c r="D21" s="562">
        <v>5816.049999999999</v>
      </c>
      <c r="E21" s="562">
        <v>1108.13</v>
      </c>
      <c r="F21" s="562">
        <v>64053.00000000001</v>
      </c>
      <c r="G21" s="562">
        <v>16922.72</v>
      </c>
      <c r="H21" s="562">
        <v>1722.8299999999997</v>
      </c>
      <c r="I21" s="562">
        <v>328.25</v>
      </c>
      <c r="J21" s="562">
        <v>18973.8</v>
      </c>
      <c r="K21" s="562">
        <v>37174.880000000005</v>
      </c>
      <c r="L21" s="562">
        <v>3784.62</v>
      </c>
      <c r="M21" s="562">
        <v>721.09</v>
      </c>
      <c r="N21" s="562">
        <v>41680.58</v>
      </c>
      <c r="O21" s="562">
        <v>54097.6</v>
      </c>
      <c r="P21" s="562">
        <v>5507.45</v>
      </c>
      <c r="Q21" s="562">
        <v>1049.34</v>
      </c>
      <c r="R21" s="562">
        <v>60654.39000000001</v>
      </c>
      <c r="S21" s="562">
        <v>3031.23</v>
      </c>
      <c r="T21" s="562">
        <v>308.6000000000003</v>
      </c>
      <c r="U21" s="562">
        <v>58.79000000000008</v>
      </c>
      <c r="V21" s="562">
        <v>3398.620000000001</v>
      </c>
      <c r="Z21" s="398"/>
    </row>
    <row r="22" spans="1:25" ht="31.5" customHeight="1">
      <c r="A22" s="3"/>
      <c r="B22" s="175" t="s">
        <v>243</v>
      </c>
      <c r="C22" s="563"/>
      <c r="D22" s="563"/>
      <c r="E22" s="563"/>
      <c r="F22" s="565"/>
      <c r="G22" s="563"/>
      <c r="H22" s="563"/>
      <c r="I22" s="563"/>
      <c r="J22" s="565"/>
      <c r="K22" s="563"/>
      <c r="L22" s="563"/>
      <c r="M22" s="563"/>
      <c r="N22" s="563"/>
      <c r="O22" s="563"/>
      <c r="P22" s="563"/>
      <c r="Q22" s="563"/>
      <c r="R22" s="563"/>
      <c r="S22" s="563"/>
      <c r="T22" s="563"/>
      <c r="U22" s="563"/>
      <c r="V22" s="566"/>
      <c r="Y22" s="419"/>
    </row>
    <row r="23" spans="1:22" ht="22.5" customHeight="1">
      <c r="A23" s="3">
        <v>6</v>
      </c>
      <c r="B23" s="173" t="s">
        <v>183</v>
      </c>
      <c r="C23" s="567">
        <v>6537.98</v>
      </c>
      <c r="D23" s="567">
        <v>665.6</v>
      </c>
      <c r="E23" s="567">
        <v>126.82</v>
      </c>
      <c r="F23" s="565">
        <v>7330.4</v>
      </c>
      <c r="G23" s="563"/>
      <c r="H23" s="563"/>
      <c r="I23" s="563"/>
      <c r="J23" s="562"/>
      <c r="K23" s="567">
        <v>6537.98</v>
      </c>
      <c r="L23" s="567">
        <v>665.6</v>
      </c>
      <c r="M23" s="567">
        <v>126.82</v>
      </c>
      <c r="N23" s="565">
        <v>7330.4</v>
      </c>
      <c r="O23" s="567">
        <v>6537.98</v>
      </c>
      <c r="P23" s="567">
        <v>665.6</v>
      </c>
      <c r="Q23" s="567">
        <v>126.82</v>
      </c>
      <c r="R23" s="565">
        <v>7330.4</v>
      </c>
      <c r="S23" s="563">
        <v>0</v>
      </c>
      <c r="T23" s="563">
        <v>0</v>
      </c>
      <c r="U23" s="563">
        <v>0</v>
      </c>
      <c r="V23" s="562">
        <v>0</v>
      </c>
    </row>
    <row r="24" spans="1:22" ht="22.5" customHeight="1">
      <c r="A24" s="3">
        <v>7</v>
      </c>
      <c r="B24" s="174" t="s">
        <v>132</v>
      </c>
      <c r="C24" s="562">
        <v>0</v>
      </c>
      <c r="D24" s="562">
        <v>0</v>
      </c>
      <c r="E24" s="562">
        <v>0</v>
      </c>
      <c r="F24" s="562">
        <v>0</v>
      </c>
      <c r="G24" s="562">
        <v>0</v>
      </c>
      <c r="H24" s="562">
        <v>0</v>
      </c>
      <c r="I24" s="562">
        <v>0</v>
      </c>
      <c r="J24" s="562">
        <v>0</v>
      </c>
      <c r="K24" s="563"/>
      <c r="L24" s="563"/>
      <c r="M24" s="563"/>
      <c r="N24" s="563"/>
      <c r="O24" s="563"/>
      <c r="P24" s="563"/>
      <c r="Q24" s="563"/>
      <c r="R24" s="563"/>
      <c r="S24" s="563">
        <v>0</v>
      </c>
      <c r="T24" s="563">
        <v>0</v>
      </c>
      <c r="U24" s="563">
        <v>0</v>
      </c>
      <c r="V24" s="562">
        <v>0</v>
      </c>
    </row>
    <row r="25" spans="1:22" ht="22.5" customHeight="1">
      <c r="A25" s="9"/>
      <c r="B25" s="174" t="s">
        <v>89</v>
      </c>
      <c r="C25" s="564">
        <v>6537.98</v>
      </c>
      <c r="D25" s="564">
        <v>665.6</v>
      </c>
      <c r="E25" s="564">
        <v>126.82</v>
      </c>
      <c r="F25" s="562">
        <v>7330.4</v>
      </c>
      <c r="G25" s="564">
        <v>0</v>
      </c>
      <c r="H25" s="564">
        <v>0</v>
      </c>
      <c r="I25" s="564">
        <v>0</v>
      </c>
      <c r="J25" s="562">
        <v>0</v>
      </c>
      <c r="K25" s="564">
        <v>6537.98</v>
      </c>
      <c r="L25" s="564">
        <v>665.6</v>
      </c>
      <c r="M25" s="564">
        <v>126.82</v>
      </c>
      <c r="N25" s="564">
        <v>7330.4</v>
      </c>
      <c r="O25" s="564">
        <v>6537.98</v>
      </c>
      <c r="P25" s="564">
        <v>665.6</v>
      </c>
      <c r="Q25" s="564">
        <v>126.82</v>
      </c>
      <c r="R25" s="564">
        <v>7330.4</v>
      </c>
      <c r="S25" s="564">
        <v>0</v>
      </c>
      <c r="T25" s="564">
        <v>0</v>
      </c>
      <c r="U25" s="564">
        <v>0</v>
      </c>
      <c r="V25" s="562">
        <v>0</v>
      </c>
    </row>
    <row r="26" spans="1:22" ht="36" customHeight="1">
      <c r="A26" s="9"/>
      <c r="B26" s="174" t="s">
        <v>35</v>
      </c>
      <c r="C26" s="562">
        <v>63666.81</v>
      </c>
      <c r="D26" s="562">
        <v>6481.65</v>
      </c>
      <c r="E26" s="562">
        <v>1234.95</v>
      </c>
      <c r="F26" s="562">
        <v>71383.40000000001</v>
      </c>
      <c r="G26" s="562">
        <v>16922.72</v>
      </c>
      <c r="H26" s="562">
        <v>1722.8299999999997</v>
      </c>
      <c r="I26" s="562">
        <v>328.25</v>
      </c>
      <c r="J26" s="562">
        <v>18973.8</v>
      </c>
      <c r="K26" s="562">
        <v>43712.86</v>
      </c>
      <c r="L26" s="562">
        <v>4450.22</v>
      </c>
      <c r="M26" s="562">
        <v>847.9100000000001</v>
      </c>
      <c r="N26" s="562">
        <v>49010.98</v>
      </c>
      <c r="O26" s="562">
        <v>60635.58</v>
      </c>
      <c r="P26" s="562">
        <v>6173.05</v>
      </c>
      <c r="Q26" s="562">
        <v>1176.1599999999999</v>
      </c>
      <c r="R26" s="562">
        <v>67984.79000000001</v>
      </c>
      <c r="S26" s="562">
        <v>3031.23</v>
      </c>
      <c r="T26" s="562">
        <v>308.6000000000003</v>
      </c>
      <c r="U26" s="562">
        <v>58.79000000000008</v>
      </c>
      <c r="V26" s="562">
        <v>3398.620000000001</v>
      </c>
    </row>
    <row r="27" spans="1:22" ht="132.75" customHeight="1">
      <c r="A27" s="627" t="s">
        <v>971</v>
      </c>
      <c r="B27" s="627"/>
      <c r="C27" s="627"/>
      <c r="D27" s="627"/>
      <c r="E27" s="627"/>
      <c r="F27" s="627"/>
      <c r="G27" s="627"/>
      <c r="H27" s="627"/>
      <c r="I27" s="627"/>
      <c r="J27" s="627"/>
      <c r="K27" s="627"/>
      <c r="L27" s="627"/>
      <c r="M27" s="627"/>
      <c r="N27" s="627"/>
      <c r="O27" s="627"/>
      <c r="P27" s="627"/>
      <c r="Q27" s="627"/>
      <c r="R27" s="627"/>
      <c r="S27" s="627"/>
      <c r="T27" s="627"/>
      <c r="U27" s="627"/>
      <c r="V27" s="627"/>
    </row>
    <row r="28" ht="30" customHeight="1"/>
    <row r="29" spans="1:32" ht="25.5" customHeight="1">
      <c r="A29" s="15" t="s">
        <v>937</v>
      </c>
      <c r="B29" s="15"/>
      <c r="C29" s="15"/>
      <c r="D29" s="15"/>
      <c r="E29" s="15"/>
      <c r="F29" s="15"/>
      <c r="G29" s="15"/>
      <c r="H29" s="15"/>
      <c r="I29" s="15"/>
      <c r="J29" s="15"/>
      <c r="K29" s="15"/>
      <c r="L29" s="15"/>
      <c r="M29" s="15"/>
      <c r="N29" s="15"/>
      <c r="O29" s="620" t="s">
        <v>973</v>
      </c>
      <c r="P29" s="620"/>
      <c r="Q29" s="620"/>
      <c r="R29" s="620"/>
      <c r="S29" s="620"/>
      <c r="T29" s="620"/>
      <c r="U29" s="83"/>
      <c r="V29" s="15"/>
      <c r="W29" s="16"/>
      <c r="X29" s="16"/>
      <c r="Y29" s="16"/>
      <c r="Z29" s="16"/>
      <c r="AA29" s="16"/>
      <c r="AE29" s="16"/>
      <c r="AF29" s="16"/>
    </row>
    <row r="30" spans="1:32" ht="12.75">
      <c r="A30" s="620" t="s">
        <v>13</v>
      </c>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16"/>
      <c r="AF30" s="16"/>
    </row>
    <row r="31" spans="1:37" ht="12.75" customHeight="1">
      <c r="A31" s="620" t="s">
        <v>959</v>
      </c>
      <c r="B31" s="620"/>
      <c r="C31" s="620"/>
      <c r="D31" s="620"/>
      <c r="E31" s="620"/>
      <c r="F31" s="620"/>
      <c r="G31" s="620"/>
      <c r="H31" s="620"/>
      <c r="I31" s="620"/>
      <c r="J31" s="620"/>
      <c r="K31" s="620"/>
      <c r="L31" s="620"/>
      <c r="M31" s="620"/>
      <c r="N31" s="620"/>
      <c r="O31" s="620"/>
      <c r="P31" s="620"/>
      <c r="Q31" s="620"/>
      <c r="R31" s="620"/>
      <c r="S31" s="620"/>
      <c r="T31" s="123"/>
      <c r="U31" s="123"/>
      <c r="V31" s="123"/>
      <c r="W31" s="123"/>
      <c r="X31" s="123"/>
      <c r="Y31" s="123"/>
      <c r="Z31" s="123"/>
      <c r="AA31" s="123"/>
      <c r="AB31" s="123"/>
      <c r="AC31" s="123"/>
      <c r="AD31" s="123"/>
      <c r="AE31" s="123"/>
      <c r="AF31" s="123"/>
      <c r="AG31" s="123"/>
      <c r="AH31" s="123"/>
      <c r="AI31" s="123"/>
      <c r="AJ31" s="123"/>
      <c r="AK31" s="123"/>
    </row>
    <row r="32" spans="1:32" ht="12.75">
      <c r="A32" s="15"/>
      <c r="B32" s="15"/>
      <c r="C32" s="15"/>
      <c r="D32" s="15"/>
      <c r="E32" s="15"/>
      <c r="F32" s="15"/>
      <c r="G32" s="15"/>
      <c r="H32" s="15"/>
      <c r="I32" s="15"/>
      <c r="J32" s="15"/>
      <c r="K32" s="15"/>
      <c r="L32" s="15"/>
      <c r="M32" s="15"/>
      <c r="N32" s="15"/>
      <c r="O32" s="15"/>
      <c r="P32" s="15"/>
      <c r="Q32" s="15"/>
      <c r="R32" s="15"/>
      <c r="S32" s="1" t="s">
        <v>83</v>
      </c>
      <c r="T32" s="1"/>
      <c r="U32" s="1"/>
      <c r="V32" s="1"/>
      <c r="W32" s="15"/>
      <c r="X32" s="15"/>
      <c r="Y32" s="15"/>
      <c r="Z32" s="15"/>
      <c r="AE32" s="15"/>
      <c r="AF32" s="15"/>
    </row>
  </sheetData>
  <sheetProtection/>
  <mergeCells count="21">
    <mergeCell ref="O29:R29"/>
    <mergeCell ref="G2:O2"/>
    <mergeCell ref="A3:U3"/>
    <mergeCell ref="A4:U4"/>
    <mergeCell ref="A6:U6"/>
    <mergeCell ref="A8:C8"/>
    <mergeCell ref="Y17:AB17"/>
    <mergeCell ref="K12:N12"/>
    <mergeCell ref="O12:R12"/>
    <mergeCell ref="G11:R11"/>
    <mergeCell ref="U10:V10"/>
    <mergeCell ref="A30:AD30"/>
    <mergeCell ref="A31:S31"/>
    <mergeCell ref="AB10:AD10"/>
    <mergeCell ref="A11:A12"/>
    <mergeCell ref="B11:B12"/>
    <mergeCell ref="S29:T29"/>
    <mergeCell ref="C11:F12"/>
    <mergeCell ref="G12:J12"/>
    <mergeCell ref="A27:V27"/>
    <mergeCell ref="S11:V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P32"/>
  <sheetViews>
    <sheetView zoomScaleSheetLayoutView="90" zoomScalePageLayoutView="0" workbookViewId="0" topLeftCell="A10">
      <selection activeCell="H29" sqref="H29:M29"/>
    </sheetView>
  </sheetViews>
  <sheetFormatPr defaultColWidth="9.140625" defaultRowHeight="12.75"/>
  <cols>
    <col min="1" max="1" width="8.57421875" style="215" customWidth="1"/>
    <col min="2" max="2" width="25.7109375" style="215" customWidth="1"/>
    <col min="3" max="3" width="12.00390625" style="215" customWidth="1"/>
    <col min="4" max="4" width="15.140625" style="215" customWidth="1"/>
    <col min="5" max="5" width="8.7109375" style="215" customWidth="1"/>
    <col min="6" max="6" width="7.28125" style="215" customWidth="1"/>
    <col min="7" max="7" width="7.421875" style="215" customWidth="1"/>
    <col min="8" max="8" width="6.28125" style="215" customWidth="1"/>
    <col min="9" max="9" width="6.57421875" style="215" customWidth="1"/>
    <col min="10" max="10" width="6.7109375" style="215" customWidth="1"/>
    <col min="11" max="11" width="7.140625" style="215" customWidth="1"/>
    <col min="12" max="12" width="8.140625" style="215" customWidth="1"/>
    <col min="13" max="13" width="9.28125" style="215" customWidth="1"/>
    <col min="14" max="16384" width="9.140625" style="215" customWidth="1"/>
  </cols>
  <sheetData>
    <row r="1" spans="8:12" ht="12.75">
      <c r="H1" s="665"/>
      <c r="I1" s="665"/>
      <c r="L1" s="218" t="s">
        <v>543</v>
      </c>
    </row>
    <row r="2" spans="4:12" ht="12.75">
      <c r="D2" s="665" t="s">
        <v>494</v>
      </c>
      <c r="E2" s="665"/>
      <c r="F2" s="665"/>
      <c r="G2" s="665"/>
      <c r="H2" s="217"/>
      <c r="I2" s="217"/>
      <c r="L2" s="218"/>
    </row>
    <row r="3" spans="1:13" s="219" customFormat="1" ht="15.75">
      <c r="A3" s="834" t="s">
        <v>692</v>
      </c>
      <c r="B3" s="834"/>
      <c r="C3" s="834"/>
      <c r="D3" s="834"/>
      <c r="E3" s="834"/>
      <c r="F3" s="834"/>
      <c r="G3" s="834"/>
      <c r="H3" s="834"/>
      <c r="I3" s="834"/>
      <c r="J3" s="834"/>
      <c r="K3" s="834"/>
      <c r="L3" s="834"/>
      <c r="M3" s="834"/>
    </row>
    <row r="4" spans="1:13" s="219" customFormat="1" ht="20.25" customHeight="1">
      <c r="A4" s="834" t="s">
        <v>691</v>
      </c>
      <c r="B4" s="834"/>
      <c r="C4" s="834"/>
      <c r="D4" s="834"/>
      <c r="E4" s="834"/>
      <c r="F4" s="834"/>
      <c r="G4" s="834"/>
      <c r="H4" s="834"/>
      <c r="I4" s="834"/>
      <c r="J4" s="834"/>
      <c r="K4" s="834"/>
      <c r="L4" s="834"/>
      <c r="M4" s="834"/>
    </row>
    <row r="6" spans="1:10" ht="12.75">
      <c r="A6" s="220" t="s">
        <v>931</v>
      </c>
      <c r="B6" s="221"/>
      <c r="C6" s="222"/>
      <c r="D6" s="222"/>
      <c r="E6" s="222"/>
      <c r="F6" s="222"/>
      <c r="G6" s="222"/>
      <c r="H6" s="222"/>
      <c r="I6" s="222"/>
      <c r="J6" s="222"/>
    </row>
    <row r="8" spans="1:16" s="223" customFormat="1" ht="15" customHeight="1">
      <c r="A8" s="215"/>
      <c r="B8" s="215"/>
      <c r="C8" s="215"/>
      <c r="D8" s="215"/>
      <c r="E8" s="215"/>
      <c r="F8" s="215"/>
      <c r="G8" s="215"/>
      <c r="H8" s="215"/>
      <c r="I8" s="215"/>
      <c r="J8" s="215"/>
      <c r="K8" s="758" t="s">
        <v>821</v>
      </c>
      <c r="L8" s="758"/>
      <c r="M8" s="758"/>
      <c r="N8" s="758"/>
      <c r="O8" s="758"/>
      <c r="P8" s="758"/>
    </row>
    <row r="9" spans="1:16" s="223" customFormat="1" ht="20.25" customHeight="1">
      <c r="A9" s="772" t="s">
        <v>2</v>
      </c>
      <c r="B9" s="772" t="s">
        <v>3</v>
      </c>
      <c r="C9" s="777" t="s">
        <v>280</v>
      </c>
      <c r="D9" s="777" t="s">
        <v>281</v>
      </c>
      <c r="E9" s="836" t="s">
        <v>282</v>
      </c>
      <c r="F9" s="836"/>
      <c r="G9" s="836"/>
      <c r="H9" s="836"/>
      <c r="I9" s="836"/>
      <c r="J9" s="836"/>
      <c r="K9" s="836"/>
      <c r="L9" s="836"/>
      <c r="M9" s="836"/>
      <c r="N9" s="836"/>
      <c r="O9" s="836"/>
      <c r="P9" s="836"/>
    </row>
    <row r="10" spans="1:16" s="223" customFormat="1" ht="35.25" customHeight="1">
      <c r="A10" s="835"/>
      <c r="B10" s="835"/>
      <c r="C10" s="778"/>
      <c r="D10" s="778"/>
      <c r="E10" s="308" t="s">
        <v>833</v>
      </c>
      <c r="F10" s="308" t="s">
        <v>283</v>
      </c>
      <c r="G10" s="308" t="s">
        <v>284</v>
      </c>
      <c r="H10" s="308" t="s">
        <v>285</v>
      </c>
      <c r="I10" s="308" t="s">
        <v>286</v>
      </c>
      <c r="J10" s="308" t="s">
        <v>287</v>
      </c>
      <c r="K10" s="308" t="s">
        <v>288</v>
      </c>
      <c r="L10" s="308" t="s">
        <v>289</v>
      </c>
      <c r="M10" s="308" t="s">
        <v>834</v>
      </c>
      <c r="N10" s="236" t="s">
        <v>835</v>
      </c>
      <c r="O10" s="236" t="s">
        <v>831</v>
      </c>
      <c r="P10" s="236" t="s">
        <v>832</v>
      </c>
    </row>
    <row r="11" spans="1:16" s="223" customFormat="1" ht="12.75" customHeight="1">
      <c r="A11" s="226">
        <v>1</v>
      </c>
      <c r="B11" s="226">
        <v>2</v>
      </c>
      <c r="C11" s="226">
        <v>3</v>
      </c>
      <c r="D11" s="226">
        <v>4</v>
      </c>
      <c r="E11" s="226">
        <v>5</v>
      </c>
      <c r="F11" s="226">
        <v>6</v>
      </c>
      <c r="G11" s="226">
        <v>7</v>
      </c>
      <c r="H11" s="226">
        <v>8</v>
      </c>
      <c r="I11" s="226">
        <v>9</v>
      </c>
      <c r="J11" s="226">
        <v>10</v>
      </c>
      <c r="K11" s="226">
        <v>11</v>
      </c>
      <c r="L11" s="226">
        <v>12</v>
      </c>
      <c r="M11" s="226">
        <v>13</v>
      </c>
      <c r="N11" s="226">
        <v>14</v>
      </c>
      <c r="O11" s="226">
        <v>15</v>
      </c>
      <c r="P11" s="226">
        <v>16</v>
      </c>
    </row>
    <row r="12" spans="1:16" ht="21" customHeight="1">
      <c r="A12" s="18">
        <v>1</v>
      </c>
      <c r="B12" s="19" t="s">
        <v>862</v>
      </c>
      <c r="C12" s="449">
        <v>925</v>
      </c>
      <c r="D12" s="449">
        <v>925</v>
      </c>
      <c r="E12" s="449">
        <v>925</v>
      </c>
      <c r="F12" s="449">
        <v>925</v>
      </c>
      <c r="G12" s="449">
        <v>925</v>
      </c>
      <c r="H12" s="449">
        <v>925</v>
      </c>
      <c r="I12" s="449">
        <v>925</v>
      </c>
      <c r="J12" s="449">
        <v>925</v>
      </c>
      <c r="K12" s="449">
        <v>925</v>
      </c>
      <c r="L12" s="449">
        <v>925</v>
      </c>
      <c r="M12" s="449">
        <v>925</v>
      </c>
      <c r="N12" s="449">
        <v>925</v>
      </c>
      <c r="O12" s="449">
        <v>925</v>
      </c>
      <c r="P12" s="449">
        <v>925</v>
      </c>
    </row>
    <row r="13" spans="1:16" ht="21" customHeight="1">
      <c r="A13" s="18">
        <v>2</v>
      </c>
      <c r="B13" s="19" t="s">
        <v>863</v>
      </c>
      <c r="C13" s="449">
        <v>883</v>
      </c>
      <c r="D13" s="449">
        <v>883</v>
      </c>
      <c r="E13" s="449">
        <v>883</v>
      </c>
      <c r="F13" s="449">
        <v>883</v>
      </c>
      <c r="G13" s="449">
        <v>883</v>
      </c>
      <c r="H13" s="449">
        <v>883</v>
      </c>
      <c r="I13" s="449">
        <v>883</v>
      </c>
      <c r="J13" s="449">
        <v>883</v>
      </c>
      <c r="K13" s="449">
        <v>883</v>
      </c>
      <c r="L13" s="449">
        <v>883</v>
      </c>
      <c r="M13" s="449">
        <v>883</v>
      </c>
      <c r="N13" s="449">
        <v>883</v>
      </c>
      <c r="O13" s="449">
        <v>883</v>
      </c>
      <c r="P13" s="449">
        <v>883</v>
      </c>
    </row>
    <row r="14" spans="1:16" ht="21" customHeight="1">
      <c r="A14" s="18">
        <v>3</v>
      </c>
      <c r="B14" s="19" t="s">
        <v>864</v>
      </c>
      <c r="C14" s="449">
        <v>691</v>
      </c>
      <c r="D14" s="449">
        <v>691</v>
      </c>
      <c r="E14" s="449">
        <v>691</v>
      </c>
      <c r="F14" s="449">
        <v>691</v>
      </c>
      <c r="G14" s="449">
        <v>691</v>
      </c>
      <c r="H14" s="449">
        <v>691</v>
      </c>
      <c r="I14" s="449">
        <v>691</v>
      </c>
      <c r="J14" s="449">
        <v>691</v>
      </c>
      <c r="K14" s="449">
        <v>691</v>
      </c>
      <c r="L14" s="449">
        <v>691</v>
      </c>
      <c r="M14" s="449">
        <v>691</v>
      </c>
      <c r="N14" s="449">
        <v>691</v>
      </c>
      <c r="O14" s="449">
        <v>691</v>
      </c>
      <c r="P14" s="449">
        <v>691</v>
      </c>
    </row>
    <row r="15" spans="1:16" s="140" customFormat="1" ht="21" customHeight="1">
      <c r="A15" s="18">
        <v>4</v>
      </c>
      <c r="B15" s="19" t="s">
        <v>865</v>
      </c>
      <c r="C15" s="449">
        <v>741</v>
      </c>
      <c r="D15" s="449">
        <v>741</v>
      </c>
      <c r="E15" s="449">
        <v>741</v>
      </c>
      <c r="F15" s="449">
        <v>741</v>
      </c>
      <c r="G15" s="449">
        <v>741</v>
      </c>
      <c r="H15" s="449">
        <v>741</v>
      </c>
      <c r="I15" s="449">
        <v>741</v>
      </c>
      <c r="J15" s="449">
        <v>741</v>
      </c>
      <c r="K15" s="449">
        <v>741</v>
      </c>
      <c r="L15" s="449">
        <v>741</v>
      </c>
      <c r="M15" s="449">
        <v>741</v>
      </c>
      <c r="N15" s="449">
        <v>741</v>
      </c>
      <c r="O15" s="449">
        <v>741</v>
      </c>
      <c r="P15" s="449">
        <v>741</v>
      </c>
    </row>
    <row r="16" spans="1:16" s="140" customFormat="1" ht="21" customHeight="1">
      <c r="A16" s="18">
        <v>5</v>
      </c>
      <c r="B16" s="19" t="s">
        <v>866</v>
      </c>
      <c r="C16" s="449">
        <v>881</v>
      </c>
      <c r="D16" s="449">
        <v>881</v>
      </c>
      <c r="E16" s="449">
        <v>881</v>
      </c>
      <c r="F16" s="449">
        <v>881</v>
      </c>
      <c r="G16" s="449">
        <v>881</v>
      </c>
      <c r="H16" s="449">
        <v>881</v>
      </c>
      <c r="I16" s="449">
        <v>881</v>
      </c>
      <c r="J16" s="449">
        <v>881</v>
      </c>
      <c r="K16" s="449">
        <v>881</v>
      </c>
      <c r="L16" s="449">
        <v>881</v>
      </c>
      <c r="M16" s="449">
        <v>881</v>
      </c>
      <c r="N16" s="449">
        <v>881</v>
      </c>
      <c r="O16" s="449">
        <v>881</v>
      </c>
      <c r="P16" s="449">
        <v>881</v>
      </c>
    </row>
    <row r="17" spans="1:16" s="140" customFormat="1" ht="21" customHeight="1">
      <c r="A17" s="18">
        <v>6</v>
      </c>
      <c r="B17" s="19" t="s">
        <v>867</v>
      </c>
      <c r="C17" s="449">
        <v>535</v>
      </c>
      <c r="D17" s="449">
        <v>535</v>
      </c>
      <c r="E17" s="449">
        <v>535</v>
      </c>
      <c r="F17" s="449">
        <v>535</v>
      </c>
      <c r="G17" s="449">
        <v>535</v>
      </c>
      <c r="H17" s="449">
        <v>535</v>
      </c>
      <c r="I17" s="449">
        <v>535</v>
      </c>
      <c r="J17" s="449">
        <v>535</v>
      </c>
      <c r="K17" s="449">
        <v>535</v>
      </c>
      <c r="L17" s="449">
        <v>535</v>
      </c>
      <c r="M17" s="449">
        <v>535</v>
      </c>
      <c r="N17" s="449">
        <v>535</v>
      </c>
      <c r="O17" s="449">
        <v>535</v>
      </c>
      <c r="P17" s="449">
        <v>535</v>
      </c>
    </row>
    <row r="18" spans="1:16" ht="21" customHeight="1">
      <c r="A18" s="18">
        <v>7</v>
      </c>
      <c r="B18" s="19" t="s">
        <v>868</v>
      </c>
      <c r="C18" s="449">
        <v>947</v>
      </c>
      <c r="D18" s="449">
        <v>947</v>
      </c>
      <c r="E18" s="449">
        <v>947</v>
      </c>
      <c r="F18" s="449">
        <v>947</v>
      </c>
      <c r="G18" s="449">
        <v>947</v>
      </c>
      <c r="H18" s="449">
        <v>947</v>
      </c>
      <c r="I18" s="449">
        <v>947</v>
      </c>
      <c r="J18" s="449">
        <v>947</v>
      </c>
      <c r="K18" s="449">
        <v>947</v>
      </c>
      <c r="L18" s="449">
        <v>947</v>
      </c>
      <c r="M18" s="449">
        <v>947</v>
      </c>
      <c r="N18" s="449">
        <v>947</v>
      </c>
      <c r="O18" s="449">
        <v>947</v>
      </c>
      <c r="P18" s="449">
        <v>947</v>
      </c>
    </row>
    <row r="19" spans="1:16" ht="21" customHeight="1">
      <c r="A19" s="18">
        <v>8</v>
      </c>
      <c r="B19" s="19" t="s">
        <v>869</v>
      </c>
      <c r="C19" s="449">
        <v>953</v>
      </c>
      <c r="D19" s="449">
        <v>953</v>
      </c>
      <c r="E19" s="449">
        <v>953</v>
      </c>
      <c r="F19" s="449">
        <v>953</v>
      </c>
      <c r="G19" s="449">
        <v>953</v>
      </c>
      <c r="H19" s="449">
        <v>953</v>
      </c>
      <c r="I19" s="449">
        <v>953</v>
      </c>
      <c r="J19" s="449">
        <v>953</v>
      </c>
      <c r="K19" s="449">
        <v>953</v>
      </c>
      <c r="L19" s="449">
        <v>953</v>
      </c>
      <c r="M19" s="449">
        <v>953</v>
      </c>
      <c r="N19" s="449">
        <v>953</v>
      </c>
      <c r="O19" s="449">
        <v>953</v>
      </c>
      <c r="P19" s="449">
        <v>953</v>
      </c>
    </row>
    <row r="20" spans="1:16" ht="21" customHeight="1">
      <c r="A20" s="18">
        <v>9</v>
      </c>
      <c r="B20" s="19" t="s">
        <v>870</v>
      </c>
      <c r="C20" s="449">
        <v>943</v>
      </c>
      <c r="D20" s="449">
        <v>943</v>
      </c>
      <c r="E20" s="449">
        <v>943</v>
      </c>
      <c r="F20" s="449">
        <v>943</v>
      </c>
      <c r="G20" s="449">
        <v>943</v>
      </c>
      <c r="H20" s="449">
        <v>943</v>
      </c>
      <c r="I20" s="449">
        <v>943</v>
      </c>
      <c r="J20" s="449">
        <v>943</v>
      </c>
      <c r="K20" s="449">
        <v>943</v>
      </c>
      <c r="L20" s="449">
        <v>943</v>
      </c>
      <c r="M20" s="449">
        <v>943</v>
      </c>
      <c r="N20" s="449">
        <v>943</v>
      </c>
      <c r="O20" s="449">
        <v>943</v>
      </c>
      <c r="P20" s="449">
        <v>943</v>
      </c>
    </row>
    <row r="21" spans="1:16" ht="21" customHeight="1">
      <c r="A21" s="18">
        <v>10</v>
      </c>
      <c r="B21" s="19" t="s">
        <v>871</v>
      </c>
      <c r="C21" s="449">
        <v>1420</v>
      </c>
      <c r="D21" s="449">
        <v>1420</v>
      </c>
      <c r="E21" s="449">
        <v>1420</v>
      </c>
      <c r="F21" s="449">
        <v>1420</v>
      </c>
      <c r="G21" s="449">
        <v>1420</v>
      </c>
      <c r="H21" s="449">
        <v>1420</v>
      </c>
      <c r="I21" s="449">
        <v>1420</v>
      </c>
      <c r="J21" s="449">
        <v>1420</v>
      </c>
      <c r="K21" s="449">
        <v>1420</v>
      </c>
      <c r="L21" s="449">
        <v>1420</v>
      </c>
      <c r="M21" s="449">
        <v>1420</v>
      </c>
      <c r="N21" s="449">
        <v>1420</v>
      </c>
      <c r="O21" s="449">
        <v>1420</v>
      </c>
      <c r="P21" s="449">
        <v>1420</v>
      </c>
    </row>
    <row r="22" spans="1:16" ht="21" customHeight="1">
      <c r="A22" s="18">
        <v>11</v>
      </c>
      <c r="B22" s="19" t="s">
        <v>872</v>
      </c>
      <c r="C22" s="449">
        <v>1232</v>
      </c>
      <c r="D22" s="449">
        <v>1232</v>
      </c>
      <c r="E22" s="449">
        <v>1232</v>
      </c>
      <c r="F22" s="449">
        <v>1232</v>
      </c>
      <c r="G22" s="449">
        <v>1232</v>
      </c>
      <c r="H22" s="449">
        <v>1232</v>
      </c>
      <c r="I22" s="449">
        <v>1232</v>
      </c>
      <c r="J22" s="449">
        <v>1232</v>
      </c>
      <c r="K22" s="449">
        <v>1232</v>
      </c>
      <c r="L22" s="449">
        <v>1232</v>
      </c>
      <c r="M22" s="449">
        <v>1232</v>
      </c>
      <c r="N22" s="449">
        <v>1232</v>
      </c>
      <c r="O22" s="449">
        <v>1232</v>
      </c>
      <c r="P22" s="449">
        <v>1232</v>
      </c>
    </row>
    <row r="23" spans="1:16" ht="21" customHeight="1">
      <c r="A23" s="18">
        <v>12</v>
      </c>
      <c r="B23" s="19" t="s">
        <v>873</v>
      </c>
      <c r="C23" s="449">
        <v>321</v>
      </c>
      <c r="D23" s="449">
        <v>321</v>
      </c>
      <c r="E23" s="449">
        <v>321</v>
      </c>
      <c r="F23" s="449">
        <v>321</v>
      </c>
      <c r="G23" s="449">
        <v>321</v>
      </c>
      <c r="H23" s="449">
        <v>321</v>
      </c>
      <c r="I23" s="449">
        <v>321</v>
      </c>
      <c r="J23" s="449">
        <v>321</v>
      </c>
      <c r="K23" s="449">
        <v>321</v>
      </c>
      <c r="L23" s="449">
        <v>321</v>
      </c>
      <c r="M23" s="449">
        <v>321</v>
      </c>
      <c r="N23" s="449">
        <v>321</v>
      </c>
      <c r="O23" s="449">
        <v>321</v>
      </c>
      <c r="P23" s="449">
        <v>321</v>
      </c>
    </row>
    <row r="24" spans="1:16" ht="21" customHeight="1">
      <c r="A24" s="18">
        <v>13</v>
      </c>
      <c r="B24" s="19" t="s">
        <v>874</v>
      </c>
      <c r="C24" s="449">
        <v>1277</v>
      </c>
      <c r="D24" s="449">
        <v>1277</v>
      </c>
      <c r="E24" s="449">
        <v>1277</v>
      </c>
      <c r="F24" s="449">
        <v>1277</v>
      </c>
      <c r="G24" s="449">
        <v>1277</v>
      </c>
      <c r="H24" s="449">
        <v>1277</v>
      </c>
      <c r="I24" s="449">
        <v>1277</v>
      </c>
      <c r="J24" s="449">
        <v>1277</v>
      </c>
      <c r="K24" s="449">
        <v>1277</v>
      </c>
      <c r="L24" s="449">
        <v>1277</v>
      </c>
      <c r="M24" s="449">
        <v>1277</v>
      </c>
      <c r="N24" s="449">
        <v>1277</v>
      </c>
      <c r="O24" s="449">
        <v>1277</v>
      </c>
      <c r="P24" s="449">
        <v>1277</v>
      </c>
    </row>
    <row r="25" spans="1:16" ht="21" customHeight="1">
      <c r="A25" s="18">
        <v>14</v>
      </c>
      <c r="B25" s="19" t="s">
        <v>875</v>
      </c>
      <c r="C25" s="449">
        <v>578</v>
      </c>
      <c r="D25" s="449">
        <v>578</v>
      </c>
      <c r="E25" s="449">
        <v>578</v>
      </c>
      <c r="F25" s="449">
        <v>578</v>
      </c>
      <c r="G25" s="449">
        <v>578</v>
      </c>
      <c r="H25" s="449">
        <v>578</v>
      </c>
      <c r="I25" s="449">
        <v>578</v>
      </c>
      <c r="J25" s="449">
        <v>578</v>
      </c>
      <c r="K25" s="449">
        <v>578</v>
      </c>
      <c r="L25" s="449">
        <v>578</v>
      </c>
      <c r="M25" s="449">
        <v>578</v>
      </c>
      <c r="N25" s="449">
        <v>578</v>
      </c>
      <c r="O25" s="449">
        <v>578</v>
      </c>
      <c r="P25" s="449">
        <v>578</v>
      </c>
    </row>
    <row r="26" spans="1:16" ht="21" customHeight="1">
      <c r="A26" s="574" t="s">
        <v>17</v>
      </c>
      <c r="B26" s="575"/>
      <c r="C26" s="236">
        <v>12327</v>
      </c>
      <c r="D26" s="236">
        <v>12327</v>
      </c>
      <c r="E26" s="236">
        <v>12327</v>
      </c>
      <c r="F26" s="236">
        <v>12327</v>
      </c>
      <c r="G26" s="236">
        <v>12327</v>
      </c>
      <c r="H26" s="236">
        <v>12327</v>
      </c>
      <c r="I26" s="236">
        <v>12327</v>
      </c>
      <c r="J26" s="236">
        <v>12327</v>
      </c>
      <c r="K26" s="236">
        <v>12327</v>
      </c>
      <c r="L26" s="236">
        <v>12327</v>
      </c>
      <c r="M26" s="236">
        <v>12327</v>
      </c>
      <c r="N26" s="236">
        <v>12327</v>
      </c>
      <c r="O26" s="236">
        <v>12327</v>
      </c>
      <c r="P26" s="236">
        <v>12327</v>
      </c>
    </row>
    <row r="29" spans="8:13" ht="12.75">
      <c r="H29" s="664" t="s">
        <v>973</v>
      </c>
      <c r="I29" s="664"/>
      <c r="J29" s="664"/>
      <c r="K29" s="664"/>
      <c r="L29" s="664"/>
      <c r="M29" s="664"/>
    </row>
    <row r="30" spans="8:13" ht="12.75">
      <c r="H30" s="664" t="s">
        <v>13</v>
      </c>
      <c r="I30" s="664"/>
      <c r="J30" s="664"/>
      <c r="K30" s="664"/>
      <c r="L30" s="664"/>
      <c r="M30" s="664"/>
    </row>
    <row r="31" spans="8:13" ht="12.75">
      <c r="H31" s="664" t="s">
        <v>957</v>
      </c>
      <c r="I31" s="664"/>
      <c r="J31" s="664"/>
      <c r="K31" s="664"/>
      <c r="L31" s="664"/>
      <c r="M31" s="664"/>
    </row>
    <row r="32" spans="1:11" ht="12.75">
      <c r="A32" s="215" t="s">
        <v>936</v>
      </c>
      <c r="H32" s="665" t="s">
        <v>83</v>
      </c>
      <c r="I32" s="665"/>
      <c r="J32" s="665"/>
      <c r="K32" s="665"/>
    </row>
  </sheetData>
  <sheetProtection/>
  <mergeCells count="15">
    <mergeCell ref="H29:M29"/>
    <mergeCell ref="H30:M30"/>
    <mergeCell ref="H31:M31"/>
    <mergeCell ref="A26:B26"/>
    <mergeCell ref="H32:K32"/>
    <mergeCell ref="H1:I1"/>
    <mergeCell ref="A3:M3"/>
    <mergeCell ref="A4:M4"/>
    <mergeCell ref="A9:A10"/>
    <mergeCell ref="B9:B10"/>
    <mergeCell ref="D2:G2"/>
    <mergeCell ref="C9:C10"/>
    <mergeCell ref="D9:D10"/>
    <mergeCell ref="K8:P8"/>
    <mergeCell ref="E9:P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worksheet>
</file>

<file path=xl/worksheets/sheet51.xml><?xml version="1.0" encoding="utf-8"?>
<worksheet xmlns="http://schemas.openxmlformats.org/spreadsheetml/2006/main" xmlns:r="http://schemas.openxmlformats.org/officeDocument/2006/relationships">
  <sheetPr>
    <pageSetUpPr fitToPage="1"/>
  </sheetPr>
  <dimension ref="A1:P32"/>
  <sheetViews>
    <sheetView view="pageBreakPreview" zoomScale="90" zoomScaleSheetLayoutView="90" zoomScalePageLayoutView="0" workbookViewId="0" topLeftCell="A10">
      <selection activeCell="H29" sqref="H29:M29"/>
    </sheetView>
  </sheetViews>
  <sheetFormatPr defaultColWidth="9.140625" defaultRowHeight="12.75"/>
  <cols>
    <col min="1" max="1" width="8.57421875" style="215" customWidth="1"/>
    <col min="2" max="2" width="23.28125" style="215" customWidth="1"/>
    <col min="3" max="3" width="11.140625" style="215" customWidth="1"/>
    <col min="4" max="4" width="17.140625" style="215" customWidth="1"/>
    <col min="5" max="6" width="9.140625" style="215" customWidth="1"/>
    <col min="7" max="7" width="7.8515625" style="215" customWidth="1"/>
    <col min="8" max="8" width="8.421875" style="215" customWidth="1"/>
    <col min="9" max="9" width="9.28125" style="215" customWidth="1"/>
    <col min="10" max="10" width="10.28125" style="215" customWidth="1"/>
    <col min="11" max="11" width="9.140625" style="215" customWidth="1"/>
    <col min="12" max="12" width="10.140625" style="215" customWidth="1"/>
    <col min="13" max="13" width="11.00390625" style="215" customWidth="1"/>
    <col min="14" max="16384" width="9.140625" style="215" customWidth="1"/>
  </cols>
  <sheetData>
    <row r="1" spans="8:13" ht="12.75">
      <c r="H1" s="665"/>
      <c r="I1" s="665"/>
      <c r="L1" s="837" t="s">
        <v>563</v>
      </c>
      <c r="M1" s="837"/>
    </row>
    <row r="2" spans="3:12" ht="12.75">
      <c r="C2" s="665" t="s">
        <v>693</v>
      </c>
      <c r="D2" s="665"/>
      <c r="E2" s="665"/>
      <c r="F2" s="665"/>
      <c r="G2" s="665"/>
      <c r="H2" s="665"/>
      <c r="I2" s="665"/>
      <c r="J2" s="665"/>
      <c r="L2" s="218"/>
    </row>
    <row r="3" spans="1:13" s="219" customFormat="1" ht="15.75">
      <c r="A3" s="834" t="s">
        <v>692</v>
      </c>
      <c r="B3" s="834"/>
      <c r="C3" s="834"/>
      <c r="D3" s="834"/>
      <c r="E3" s="834"/>
      <c r="F3" s="834"/>
      <c r="G3" s="834"/>
      <c r="H3" s="834"/>
      <c r="I3" s="834"/>
      <c r="J3" s="834"/>
      <c r="K3" s="834"/>
      <c r="L3" s="834"/>
      <c r="M3" s="834"/>
    </row>
    <row r="4" spans="1:13" s="219" customFormat="1" ht="20.25" customHeight="1">
      <c r="A4" s="834" t="s">
        <v>694</v>
      </c>
      <c r="B4" s="834"/>
      <c r="C4" s="834"/>
      <c r="D4" s="834"/>
      <c r="E4" s="834"/>
      <c r="F4" s="834"/>
      <c r="G4" s="834"/>
      <c r="H4" s="834"/>
      <c r="I4" s="834"/>
      <c r="J4" s="834"/>
      <c r="K4" s="834"/>
      <c r="L4" s="834"/>
      <c r="M4" s="834"/>
    </row>
    <row r="6" spans="1:10" ht="12.75">
      <c r="A6" s="220" t="s">
        <v>931</v>
      </c>
      <c r="B6" s="221"/>
      <c r="C6" s="222"/>
      <c r="D6" s="222"/>
      <c r="E6" s="222"/>
      <c r="F6" s="222"/>
      <c r="G6" s="222"/>
      <c r="H6" s="222"/>
      <c r="I6" s="222"/>
      <c r="J6" s="222"/>
    </row>
    <row r="8" spans="1:16" s="223" customFormat="1" ht="15" customHeight="1">
      <c r="A8" s="215"/>
      <c r="B8" s="215"/>
      <c r="C8" s="215"/>
      <c r="D8" s="215"/>
      <c r="E8" s="215"/>
      <c r="F8" s="215"/>
      <c r="G8" s="215"/>
      <c r="H8" s="215"/>
      <c r="I8" s="215"/>
      <c r="J8" s="215"/>
      <c r="K8" s="758" t="s">
        <v>821</v>
      </c>
      <c r="L8" s="758"/>
      <c r="M8" s="758"/>
      <c r="N8" s="758"/>
      <c r="O8" s="758"/>
      <c r="P8" s="758"/>
    </row>
    <row r="9" spans="1:16" s="223" customFormat="1" ht="20.25" customHeight="1">
      <c r="A9" s="772" t="s">
        <v>2</v>
      </c>
      <c r="B9" s="772" t="s">
        <v>3</v>
      </c>
      <c r="C9" s="777" t="s">
        <v>280</v>
      </c>
      <c r="D9" s="777" t="s">
        <v>562</v>
      </c>
      <c r="E9" s="838" t="s">
        <v>746</v>
      </c>
      <c r="F9" s="838"/>
      <c r="G9" s="838"/>
      <c r="H9" s="838"/>
      <c r="I9" s="838"/>
      <c r="J9" s="838"/>
      <c r="K9" s="838"/>
      <c r="L9" s="838"/>
      <c r="M9" s="838"/>
      <c r="N9" s="838"/>
      <c r="O9" s="838"/>
      <c r="P9" s="838"/>
    </row>
    <row r="10" spans="1:16" s="223" customFormat="1" ht="35.25" customHeight="1">
      <c r="A10" s="835"/>
      <c r="B10" s="835"/>
      <c r="C10" s="778"/>
      <c r="D10" s="778"/>
      <c r="E10" s="308" t="s">
        <v>833</v>
      </c>
      <c r="F10" s="308" t="s">
        <v>283</v>
      </c>
      <c r="G10" s="308" t="s">
        <v>284</v>
      </c>
      <c r="H10" s="308" t="s">
        <v>285</v>
      </c>
      <c r="I10" s="308" t="s">
        <v>286</v>
      </c>
      <c r="J10" s="308" t="s">
        <v>287</v>
      </c>
      <c r="K10" s="308" t="s">
        <v>288</v>
      </c>
      <c r="L10" s="308" t="s">
        <v>289</v>
      </c>
      <c r="M10" s="308" t="s">
        <v>834</v>
      </c>
      <c r="N10" s="236" t="s">
        <v>835</v>
      </c>
      <c r="O10" s="236" t="s">
        <v>831</v>
      </c>
      <c r="P10" s="236" t="s">
        <v>832</v>
      </c>
    </row>
    <row r="11" spans="1:16" s="223" customFormat="1" ht="12.75" customHeight="1">
      <c r="A11" s="226">
        <v>1</v>
      </c>
      <c r="B11" s="226">
        <v>2</v>
      </c>
      <c r="C11" s="226">
        <v>3</v>
      </c>
      <c r="D11" s="226">
        <v>4</v>
      </c>
      <c r="E11" s="226">
        <v>5</v>
      </c>
      <c r="F11" s="226">
        <v>6</v>
      </c>
      <c r="G11" s="226">
        <v>7</v>
      </c>
      <c r="H11" s="226">
        <v>8</v>
      </c>
      <c r="I11" s="226">
        <v>9</v>
      </c>
      <c r="J11" s="226">
        <v>10</v>
      </c>
      <c r="K11" s="226">
        <v>11</v>
      </c>
      <c r="L11" s="226">
        <v>12</v>
      </c>
      <c r="M11" s="226">
        <v>13</v>
      </c>
      <c r="N11" s="226">
        <v>14</v>
      </c>
      <c r="O11" s="226">
        <v>15</v>
      </c>
      <c r="P11" s="226">
        <v>16</v>
      </c>
    </row>
    <row r="12" spans="1:16" ht="19.5" customHeight="1">
      <c r="A12" s="18">
        <v>1</v>
      </c>
      <c r="B12" s="19" t="s">
        <v>862</v>
      </c>
      <c r="C12" s="449">
        <v>925</v>
      </c>
      <c r="D12" s="227">
        <v>890</v>
      </c>
      <c r="E12" s="227">
        <v>0</v>
      </c>
      <c r="F12" s="227">
        <v>0</v>
      </c>
      <c r="G12" s="227">
        <v>780</v>
      </c>
      <c r="H12" s="227">
        <f>ROUND(D12*84/100,0)</f>
        <v>748</v>
      </c>
      <c r="I12" s="227">
        <f>ROUND(D12*81/100,0)</f>
        <v>721</v>
      </c>
      <c r="J12" s="227">
        <f>ROUND(D12*74/100,0)</f>
        <v>659</v>
      </c>
      <c r="K12" s="227">
        <f>ROUND(D12*79/100,0)</f>
        <v>703</v>
      </c>
      <c r="L12" s="227">
        <v>839</v>
      </c>
      <c r="M12" s="227">
        <f>ROUND(D12*74.5/100,0)</f>
        <v>663</v>
      </c>
      <c r="N12" s="227">
        <v>864</v>
      </c>
      <c r="O12" s="227">
        <f>ROUND(D12*78/100,0)</f>
        <v>694</v>
      </c>
      <c r="P12" s="227">
        <f>ROUND(D12*76/100,0)</f>
        <v>676</v>
      </c>
    </row>
    <row r="13" spans="1:16" ht="19.5" customHeight="1">
      <c r="A13" s="18">
        <v>2</v>
      </c>
      <c r="B13" s="19" t="s">
        <v>863</v>
      </c>
      <c r="C13" s="449">
        <v>883</v>
      </c>
      <c r="D13" s="227">
        <v>859</v>
      </c>
      <c r="E13" s="227">
        <v>0</v>
      </c>
      <c r="F13" s="227">
        <v>0</v>
      </c>
      <c r="G13" s="227">
        <v>745</v>
      </c>
      <c r="H13" s="227">
        <f aca="true" t="shared" si="0" ref="H13:H25">ROUND(D13*84/100,0)</f>
        <v>722</v>
      </c>
      <c r="I13" s="227">
        <f aca="true" t="shared" si="1" ref="I13:I25">ROUND(D13*81/100,0)</f>
        <v>696</v>
      </c>
      <c r="J13" s="227">
        <f aca="true" t="shared" si="2" ref="J13:J25">ROUND(D13*74/100,0)</f>
        <v>636</v>
      </c>
      <c r="K13" s="227">
        <f aca="true" t="shared" si="3" ref="K13:K25">ROUND(D13*79/100,0)</f>
        <v>679</v>
      </c>
      <c r="L13" s="227">
        <v>749</v>
      </c>
      <c r="M13" s="227">
        <f aca="true" t="shared" si="4" ref="M13:M25">ROUND(D13*74.5/100,0)</f>
        <v>640</v>
      </c>
      <c r="N13" s="227">
        <v>816</v>
      </c>
      <c r="O13" s="227">
        <f aca="true" t="shared" si="5" ref="O13:O25">ROUND(D13*78/100,0)</f>
        <v>670</v>
      </c>
      <c r="P13" s="227">
        <f aca="true" t="shared" si="6" ref="P13:P25">ROUND(D13*76/100,0)</f>
        <v>653</v>
      </c>
    </row>
    <row r="14" spans="1:16" ht="19.5" customHeight="1">
      <c r="A14" s="18">
        <v>3</v>
      </c>
      <c r="B14" s="19" t="s">
        <v>864</v>
      </c>
      <c r="C14" s="449">
        <v>691</v>
      </c>
      <c r="D14" s="227">
        <f>ROUND(C14*0.972499392,2)</f>
        <v>672</v>
      </c>
      <c r="E14" s="227">
        <v>0</v>
      </c>
      <c r="F14" s="227">
        <v>0</v>
      </c>
      <c r="G14" s="227">
        <v>570</v>
      </c>
      <c r="H14" s="227">
        <f t="shared" si="0"/>
        <v>564</v>
      </c>
      <c r="I14" s="227">
        <f t="shared" si="1"/>
        <v>544</v>
      </c>
      <c r="J14" s="227">
        <f t="shared" si="2"/>
        <v>497</v>
      </c>
      <c r="K14" s="227">
        <f t="shared" si="3"/>
        <v>531</v>
      </c>
      <c r="L14" s="227">
        <v>616</v>
      </c>
      <c r="M14" s="227">
        <f t="shared" si="4"/>
        <v>501</v>
      </c>
      <c r="N14" s="227">
        <v>652</v>
      </c>
      <c r="O14" s="227">
        <f t="shared" si="5"/>
        <v>524</v>
      </c>
      <c r="P14" s="227">
        <f t="shared" si="6"/>
        <v>511</v>
      </c>
    </row>
    <row r="15" spans="1:16" s="140" customFormat="1" ht="19.5" customHeight="1">
      <c r="A15" s="18">
        <v>4</v>
      </c>
      <c r="B15" s="19" t="s">
        <v>865</v>
      </c>
      <c r="C15" s="449">
        <v>741</v>
      </c>
      <c r="D15" s="227">
        <v>721</v>
      </c>
      <c r="E15" s="227">
        <v>0</v>
      </c>
      <c r="F15" s="227">
        <v>0</v>
      </c>
      <c r="G15" s="227">
        <v>614</v>
      </c>
      <c r="H15" s="227">
        <f t="shared" si="0"/>
        <v>606</v>
      </c>
      <c r="I15" s="227">
        <f t="shared" si="1"/>
        <v>584</v>
      </c>
      <c r="J15" s="227">
        <f t="shared" si="2"/>
        <v>534</v>
      </c>
      <c r="K15" s="227">
        <f t="shared" si="3"/>
        <v>570</v>
      </c>
      <c r="L15" s="227">
        <v>711</v>
      </c>
      <c r="M15" s="227">
        <f t="shared" si="4"/>
        <v>537</v>
      </c>
      <c r="N15" s="227">
        <v>711</v>
      </c>
      <c r="O15" s="227">
        <f t="shared" si="5"/>
        <v>562</v>
      </c>
      <c r="P15" s="227">
        <f t="shared" si="6"/>
        <v>548</v>
      </c>
    </row>
    <row r="16" spans="1:16" s="140" customFormat="1" ht="19.5" customHeight="1">
      <c r="A16" s="18">
        <v>5</v>
      </c>
      <c r="B16" s="19" t="s">
        <v>866</v>
      </c>
      <c r="C16" s="449">
        <v>881</v>
      </c>
      <c r="D16" s="227">
        <v>857</v>
      </c>
      <c r="E16" s="227">
        <v>0</v>
      </c>
      <c r="F16" s="227">
        <v>0</v>
      </c>
      <c r="G16" s="227">
        <v>750</v>
      </c>
      <c r="H16" s="227">
        <f t="shared" si="0"/>
        <v>720</v>
      </c>
      <c r="I16" s="227">
        <f t="shared" si="1"/>
        <v>694</v>
      </c>
      <c r="J16" s="227">
        <f t="shared" si="2"/>
        <v>634</v>
      </c>
      <c r="K16" s="227">
        <f t="shared" si="3"/>
        <v>677</v>
      </c>
      <c r="L16" s="227">
        <v>837</v>
      </c>
      <c r="M16" s="227">
        <f t="shared" si="4"/>
        <v>638</v>
      </c>
      <c r="N16" s="227">
        <v>847</v>
      </c>
      <c r="O16" s="227">
        <f t="shared" si="5"/>
        <v>668</v>
      </c>
      <c r="P16" s="227">
        <f t="shared" si="6"/>
        <v>651</v>
      </c>
    </row>
    <row r="17" spans="1:16" s="140" customFormat="1" ht="19.5" customHeight="1">
      <c r="A17" s="18">
        <v>6</v>
      </c>
      <c r="B17" s="19" t="s">
        <v>867</v>
      </c>
      <c r="C17" s="449">
        <v>535</v>
      </c>
      <c r="D17" s="227">
        <v>521</v>
      </c>
      <c r="E17" s="227">
        <v>0</v>
      </c>
      <c r="F17" s="227">
        <v>0</v>
      </c>
      <c r="G17" s="227">
        <v>410</v>
      </c>
      <c r="H17" s="227">
        <f t="shared" si="0"/>
        <v>438</v>
      </c>
      <c r="I17" s="227">
        <f t="shared" si="1"/>
        <v>422</v>
      </c>
      <c r="J17" s="227">
        <f t="shared" si="2"/>
        <v>386</v>
      </c>
      <c r="K17" s="227">
        <f t="shared" si="3"/>
        <v>412</v>
      </c>
      <c r="L17" s="227">
        <v>512</v>
      </c>
      <c r="M17" s="227">
        <f t="shared" si="4"/>
        <v>388</v>
      </c>
      <c r="N17" s="227">
        <v>504</v>
      </c>
      <c r="O17" s="227">
        <f t="shared" si="5"/>
        <v>406</v>
      </c>
      <c r="P17" s="227">
        <f t="shared" si="6"/>
        <v>396</v>
      </c>
    </row>
    <row r="18" spans="1:16" ht="19.5" customHeight="1">
      <c r="A18" s="18">
        <v>7</v>
      </c>
      <c r="B18" s="19" t="s">
        <v>868</v>
      </c>
      <c r="C18" s="449">
        <v>947</v>
      </c>
      <c r="D18" s="227">
        <v>921</v>
      </c>
      <c r="E18" s="227">
        <v>0</v>
      </c>
      <c r="F18" s="227">
        <v>0</v>
      </c>
      <c r="G18" s="227">
        <v>810</v>
      </c>
      <c r="H18" s="227">
        <f t="shared" si="0"/>
        <v>774</v>
      </c>
      <c r="I18" s="227">
        <f t="shared" si="1"/>
        <v>746</v>
      </c>
      <c r="J18" s="227">
        <f t="shared" si="2"/>
        <v>682</v>
      </c>
      <c r="K18" s="227">
        <f t="shared" si="3"/>
        <v>728</v>
      </c>
      <c r="L18" s="227">
        <v>864</v>
      </c>
      <c r="M18" s="227">
        <f t="shared" si="4"/>
        <v>686</v>
      </c>
      <c r="N18" s="227">
        <v>877</v>
      </c>
      <c r="O18" s="227">
        <f t="shared" si="5"/>
        <v>718</v>
      </c>
      <c r="P18" s="227">
        <f t="shared" si="6"/>
        <v>700</v>
      </c>
    </row>
    <row r="19" spans="1:16" ht="19.5" customHeight="1">
      <c r="A19" s="18">
        <v>8</v>
      </c>
      <c r="B19" s="19" t="s">
        <v>869</v>
      </c>
      <c r="C19" s="449">
        <v>953</v>
      </c>
      <c r="D19" s="227">
        <v>927</v>
      </c>
      <c r="E19" s="227">
        <v>0</v>
      </c>
      <c r="F19" s="227">
        <v>0</v>
      </c>
      <c r="G19" s="227">
        <v>836</v>
      </c>
      <c r="H19" s="227">
        <f t="shared" si="0"/>
        <v>779</v>
      </c>
      <c r="I19" s="227">
        <f t="shared" si="1"/>
        <v>751</v>
      </c>
      <c r="J19" s="227">
        <f t="shared" si="2"/>
        <v>686</v>
      </c>
      <c r="K19" s="227">
        <f t="shared" si="3"/>
        <v>732</v>
      </c>
      <c r="L19" s="227">
        <v>899</v>
      </c>
      <c r="M19" s="227">
        <f t="shared" si="4"/>
        <v>691</v>
      </c>
      <c r="N19" s="227">
        <v>899</v>
      </c>
      <c r="O19" s="227">
        <f t="shared" si="5"/>
        <v>723</v>
      </c>
      <c r="P19" s="227">
        <f t="shared" si="6"/>
        <v>705</v>
      </c>
    </row>
    <row r="20" spans="1:16" ht="19.5" customHeight="1">
      <c r="A20" s="18">
        <v>9</v>
      </c>
      <c r="B20" s="19" t="s">
        <v>870</v>
      </c>
      <c r="C20" s="449">
        <v>943</v>
      </c>
      <c r="D20" s="227">
        <v>917</v>
      </c>
      <c r="E20" s="227">
        <v>0</v>
      </c>
      <c r="F20" s="227">
        <v>0</v>
      </c>
      <c r="G20" s="227">
        <v>817</v>
      </c>
      <c r="H20" s="227">
        <f t="shared" si="0"/>
        <v>770</v>
      </c>
      <c r="I20" s="227">
        <f t="shared" si="1"/>
        <v>743</v>
      </c>
      <c r="J20" s="227">
        <f t="shared" si="2"/>
        <v>679</v>
      </c>
      <c r="K20" s="227">
        <f t="shared" si="3"/>
        <v>724</v>
      </c>
      <c r="L20" s="227">
        <v>878</v>
      </c>
      <c r="M20" s="227">
        <f t="shared" si="4"/>
        <v>683</v>
      </c>
      <c r="N20" s="227">
        <v>879</v>
      </c>
      <c r="O20" s="227">
        <f t="shared" si="5"/>
        <v>715</v>
      </c>
      <c r="P20" s="227">
        <f t="shared" si="6"/>
        <v>697</v>
      </c>
    </row>
    <row r="21" spans="1:16" ht="19.5" customHeight="1">
      <c r="A21" s="18">
        <v>10</v>
      </c>
      <c r="B21" s="19" t="s">
        <v>871</v>
      </c>
      <c r="C21" s="449">
        <v>1420</v>
      </c>
      <c r="D21" s="227">
        <v>1380</v>
      </c>
      <c r="E21" s="227">
        <v>0</v>
      </c>
      <c r="F21" s="227">
        <v>0</v>
      </c>
      <c r="G21" s="227">
        <v>1270</v>
      </c>
      <c r="H21" s="227">
        <f t="shared" si="0"/>
        <v>1159</v>
      </c>
      <c r="I21" s="227">
        <f t="shared" si="1"/>
        <v>1118</v>
      </c>
      <c r="J21" s="227">
        <f t="shared" si="2"/>
        <v>1021</v>
      </c>
      <c r="K21" s="227">
        <f t="shared" si="3"/>
        <v>1090</v>
      </c>
      <c r="L21" s="227">
        <v>1240</v>
      </c>
      <c r="M21" s="227">
        <f t="shared" si="4"/>
        <v>1028</v>
      </c>
      <c r="N21" s="227">
        <v>1242</v>
      </c>
      <c r="O21" s="227">
        <f t="shared" si="5"/>
        <v>1076</v>
      </c>
      <c r="P21" s="227">
        <f t="shared" si="6"/>
        <v>1049</v>
      </c>
    </row>
    <row r="22" spans="1:16" ht="19.5" customHeight="1">
      <c r="A22" s="18">
        <v>11</v>
      </c>
      <c r="B22" s="19" t="s">
        <v>872</v>
      </c>
      <c r="C22" s="449">
        <v>1232</v>
      </c>
      <c r="D22" s="227">
        <v>1198</v>
      </c>
      <c r="E22" s="227">
        <v>0</v>
      </c>
      <c r="F22" s="227">
        <v>0</v>
      </c>
      <c r="G22" s="227">
        <v>1090</v>
      </c>
      <c r="H22" s="227">
        <f t="shared" si="0"/>
        <v>1006</v>
      </c>
      <c r="I22" s="227">
        <f t="shared" si="1"/>
        <v>970</v>
      </c>
      <c r="J22" s="227">
        <f t="shared" si="2"/>
        <v>887</v>
      </c>
      <c r="K22" s="227">
        <f t="shared" si="3"/>
        <v>946</v>
      </c>
      <c r="L22" s="227">
        <v>994</v>
      </c>
      <c r="M22" s="227">
        <f t="shared" si="4"/>
        <v>893</v>
      </c>
      <c r="N22" s="227">
        <v>995</v>
      </c>
      <c r="O22" s="227">
        <f t="shared" si="5"/>
        <v>934</v>
      </c>
      <c r="P22" s="227">
        <f t="shared" si="6"/>
        <v>910</v>
      </c>
    </row>
    <row r="23" spans="1:16" ht="19.5" customHeight="1">
      <c r="A23" s="18">
        <v>12</v>
      </c>
      <c r="B23" s="19" t="s">
        <v>873</v>
      </c>
      <c r="C23" s="449">
        <v>321</v>
      </c>
      <c r="D23" s="227">
        <v>312</v>
      </c>
      <c r="E23" s="227">
        <v>0</v>
      </c>
      <c r="F23" s="227">
        <v>0</v>
      </c>
      <c r="G23" s="227">
        <v>212</v>
      </c>
      <c r="H23" s="227">
        <f t="shared" si="0"/>
        <v>262</v>
      </c>
      <c r="I23" s="227">
        <f t="shared" si="1"/>
        <v>253</v>
      </c>
      <c r="J23" s="227">
        <f t="shared" si="2"/>
        <v>231</v>
      </c>
      <c r="K23" s="227">
        <f t="shared" si="3"/>
        <v>246</v>
      </c>
      <c r="L23" s="227">
        <v>259</v>
      </c>
      <c r="M23" s="227">
        <f t="shared" si="4"/>
        <v>232</v>
      </c>
      <c r="N23" s="227">
        <v>264</v>
      </c>
      <c r="O23" s="227">
        <f t="shared" si="5"/>
        <v>243</v>
      </c>
      <c r="P23" s="227">
        <f t="shared" si="6"/>
        <v>237</v>
      </c>
    </row>
    <row r="24" spans="1:16" ht="19.5" customHeight="1">
      <c r="A24" s="18">
        <v>13</v>
      </c>
      <c r="B24" s="19" t="s">
        <v>874</v>
      </c>
      <c r="C24" s="449">
        <v>1277</v>
      </c>
      <c r="D24" s="227">
        <v>1242</v>
      </c>
      <c r="E24" s="227">
        <v>0</v>
      </c>
      <c r="F24" s="227">
        <v>0</v>
      </c>
      <c r="G24" s="227">
        <v>1148</v>
      </c>
      <c r="H24" s="227">
        <f t="shared" si="0"/>
        <v>1043</v>
      </c>
      <c r="I24" s="227">
        <f t="shared" si="1"/>
        <v>1006</v>
      </c>
      <c r="J24" s="227">
        <f t="shared" si="2"/>
        <v>919</v>
      </c>
      <c r="K24" s="227">
        <f t="shared" si="3"/>
        <v>981</v>
      </c>
      <c r="L24" s="227">
        <v>1037</v>
      </c>
      <c r="M24" s="227">
        <f t="shared" si="4"/>
        <v>925</v>
      </c>
      <c r="N24" s="227">
        <v>1034</v>
      </c>
      <c r="O24" s="227">
        <f t="shared" si="5"/>
        <v>969</v>
      </c>
      <c r="P24" s="227">
        <f t="shared" si="6"/>
        <v>944</v>
      </c>
    </row>
    <row r="25" spans="1:16" ht="19.5" customHeight="1">
      <c r="A25" s="18">
        <v>14</v>
      </c>
      <c r="B25" s="19" t="s">
        <v>875</v>
      </c>
      <c r="C25" s="449">
        <v>578</v>
      </c>
      <c r="D25" s="227">
        <v>562</v>
      </c>
      <c r="E25" s="227">
        <v>0</v>
      </c>
      <c r="F25" s="227">
        <v>0</v>
      </c>
      <c r="G25" s="227">
        <v>436</v>
      </c>
      <c r="H25" s="227">
        <f t="shared" si="0"/>
        <v>472</v>
      </c>
      <c r="I25" s="227">
        <f t="shared" si="1"/>
        <v>455</v>
      </c>
      <c r="J25" s="227">
        <f t="shared" si="2"/>
        <v>416</v>
      </c>
      <c r="K25" s="227">
        <f t="shared" si="3"/>
        <v>444</v>
      </c>
      <c r="L25" s="227">
        <v>468</v>
      </c>
      <c r="M25" s="227">
        <f t="shared" si="4"/>
        <v>419</v>
      </c>
      <c r="N25" s="227">
        <v>467</v>
      </c>
      <c r="O25" s="227">
        <f t="shared" si="5"/>
        <v>438</v>
      </c>
      <c r="P25" s="227">
        <f t="shared" si="6"/>
        <v>427</v>
      </c>
    </row>
    <row r="26" spans="1:16" ht="19.5" customHeight="1">
      <c r="A26" s="574" t="s">
        <v>17</v>
      </c>
      <c r="B26" s="575"/>
      <c r="C26" s="236">
        <f>SUM(C12:C25)</f>
        <v>12327</v>
      </c>
      <c r="D26" s="145">
        <f>SUM(D12:D25)</f>
        <v>11979</v>
      </c>
      <c r="E26" s="227">
        <v>0</v>
      </c>
      <c r="F26" s="227">
        <v>0</v>
      </c>
      <c r="G26" s="227">
        <f>SUM(G12:G25)</f>
        <v>10488</v>
      </c>
      <c r="H26" s="227">
        <f aca="true" t="shared" si="7" ref="H26:P26">SUM(H12:H25)</f>
        <v>10063</v>
      </c>
      <c r="I26" s="227">
        <f t="shared" si="7"/>
        <v>9703</v>
      </c>
      <c r="J26" s="227">
        <f t="shared" si="7"/>
        <v>8867</v>
      </c>
      <c r="K26" s="227">
        <f t="shared" si="7"/>
        <v>9463</v>
      </c>
      <c r="L26" s="227">
        <f t="shared" si="7"/>
        <v>10903</v>
      </c>
      <c r="M26" s="227">
        <f t="shared" si="7"/>
        <v>8924</v>
      </c>
      <c r="N26" s="227">
        <f t="shared" si="7"/>
        <v>11051</v>
      </c>
      <c r="O26" s="227">
        <f t="shared" si="7"/>
        <v>9340</v>
      </c>
      <c r="P26" s="227">
        <f t="shared" si="7"/>
        <v>9104</v>
      </c>
    </row>
    <row r="29" spans="8:13" ht="12.75">
      <c r="H29" s="664" t="s">
        <v>973</v>
      </c>
      <c r="I29" s="664"/>
      <c r="J29" s="664"/>
      <c r="K29" s="664"/>
      <c r="L29" s="664"/>
      <c r="M29" s="664"/>
    </row>
    <row r="30" spans="8:13" ht="12.75">
      <c r="H30" s="664" t="s">
        <v>13</v>
      </c>
      <c r="I30" s="664"/>
      <c r="J30" s="664"/>
      <c r="K30" s="664"/>
      <c r="L30" s="664"/>
      <c r="M30" s="664"/>
    </row>
    <row r="31" spans="8:13" ht="12.75">
      <c r="H31" s="664" t="s">
        <v>957</v>
      </c>
      <c r="I31" s="664"/>
      <c r="J31" s="664"/>
      <c r="K31" s="664"/>
      <c r="L31" s="664"/>
      <c r="M31" s="664"/>
    </row>
    <row r="32" spans="1:11" ht="12.75">
      <c r="A32" s="215" t="s">
        <v>936</v>
      </c>
      <c r="H32" s="665" t="s">
        <v>83</v>
      </c>
      <c r="I32" s="665"/>
      <c r="J32" s="665"/>
      <c r="K32" s="665"/>
    </row>
  </sheetData>
  <sheetProtection/>
  <mergeCells count="16">
    <mergeCell ref="H30:M30"/>
    <mergeCell ref="C2:J2"/>
    <mergeCell ref="E9:P9"/>
    <mergeCell ref="K8:P8"/>
    <mergeCell ref="H31:M31"/>
    <mergeCell ref="H32:K32"/>
    <mergeCell ref="H29:M29"/>
    <mergeCell ref="A26:B26"/>
    <mergeCell ref="L1:M1"/>
    <mergeCell ref="H1:I1"/>
    <mergeCell ref="A3:M3"/>
    <mergeCell ref="A4:M4"/>
    <mergeCell ref="A9:A10"/>
    <mergeCell ref="B9:B10"/>
    <mergeCell ref="C9:C10"/>
    <mergeCell ref="D9:D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52.xml><?xml version="1.0" encoding="utf-8"?>
<worksheet xmlns="http://schemas.openxmlformats.org/spreadsheetml/2006/main" xmlns:r="http://schemas.openxmlformats.org/officeDocument/2006/relationships">
  <sheetPr>
    <pageSetUpPr fitToPage="1"/>
  </sheetPr>
  <dimension ref="A1:P31"/>
  <sheetViews>
    <sheetView zoomScale="80" zoomScaleNormal="80" zoomScaleSheetLayoutView="80" zoomScalePageLayoutView="0" workbookViewId="0" topLeftCell="A4">
      <selection activeCell="I28" sqref="I28:J28"/>
    </sheetView>
  </sheetViews>
  <sheetFormatPr defaultColWidth="9.140625" defaultRowHeight="12.75"/>
  <cols>
    <col min="2" max="2" width="24.57421875" style="0" customWidth="1"/>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666" t="s">
        <v>0</v>
      </c>
      <c r="D1" s="666"/>
      <c r="E1" s="666"/>
      <c r="F1" s="666"/>
      <c r="G1" s="666"/>
      <c r="H1" s="666"/>
      <c r="I1" s="666"/>
      <c r="J1" s="240"/>
      <c r="K1" s="240"/>
      <c r="L1" s="832" t="s">
        <v>545</v>
      </c>
      <c r="M1" s="832"/>
      <c r="N1" s="240"/>
      <c r="O1" s="240"/>
      <c r="P1" s="240"/>
    </row>
    <row r="2" spans="2:16" ht="21">
      <c r="B2" s="667" t="s">
        <v>653</v>
      </c>
      <c r="C2" s="667"/>
      <c r="D2" s="667"/>
      <c r="E2" s="667"/>
      <c r="F2" s="667"/>
      <c r="G2" s="667"/>
      <c r="H2" s="667"/>
      <c r="I2" s="667"/>
      <c r="J2" s="667"/>
      <c r="K2" s="667"/>
      <c r="L2" s="667"/>
      <c r="M2" s="241"/>
      <c r="N2" s="241"/>
      <c r="O2" s="241"/>
      <c r="P2" s="241"/>
    </row>
    <row r="3" spans="3:16" ht="21">
      <c r="C3" s="207"/>
      <c r="D3" s="207"/>
      <c r="E3" s="207"/>
      <c r="F3" s="207"/>
      <c r="G3" s="207"/>
      <c r="H3" s="207"/>
      <c r="I3" s="207"/>
      <c r="J3" s="207"/>
      <c r="K3" s="207"/>
      <c r="L3" s="207"/>
      <c r="M3" s="207"/>
      <c r="N3" s="241"/>
      <c r="O3" s="241"/>
      <c r="P3" s="241"/>
    </row>
    <row r="4" spans="1:13" ht="20.25" customHeight="1">
      <c r="A4" s="840" t="s">
        <v>544</v>
      </c>
      <c r="B4" s="840"/>
      <c r="C4" s="840"/>
      <c r="D4" s="840"/>
      <c r="E4" s="840"/>
      <c r="F4" s="840"/>
      <c r="G4" s="840"/>
      <c r="H4" s="840"/>
      <c r="I4" s="840"/>
      <c r="J4" s="840"/>
      <c r="K4" s="840"/>
      <c r="L4" s="840"/>
      <c r="M4" s="840"/>
    </row>
    <row r="5" spans="1:14" ht="20.25" customHeight="1">
      <c r="A5" s="841" t="s">
        <v>943</v>
      </c>
      <c r="B5" s="841"/>
      <c r="C5" s="841"/>
      <c r="D5" s="841"/>
      <c r="E5" s="841"/>
      <c r="F5" s="841"/>
      <c r="G5" s="841"/>
      <c r="H5" s="669" t="s">
        <v>821</v>
      </c>
      <c r="I5" s="669"/>
      <c r="J5" s="669"/>
      <c r="K5" s="669"/>
      <c r="L5" s="669"/>
      <c r="M5" s="669"/>
      <c r="N5" s="101"/>
    </row>
    <row r="6" spans="1:13" ht="15" customHeight="1">
      <c r="A6" s="765" t="s">
        <v>73</v>
      </c>
      <c r="B6" s="765" t="s">
        <v>301</v>
      </c>
      <c r="C6" s="842" t="s">
        <v>432</v>
      </c>
      <c r="D6" s="843"/>
      <c r="E6" s="843"/>
      <c r="F6" s="843"/>
      <c r="G6" s="844"/>
      <c r="H6" s="763" t="s">
        <v>429</v>
      </c>
      <c r="I6" s="763"/>
      <c r="J6" s="763"/>
      <c r="K6" s="763"/>
      <c r="L6" s="763"/>
      <c r="M6" s="765" t="s">
        <v>302</v>
      </c>
    </row>
    <row r="7" spans="1:13" ht="12.75" customHeight="1">
      <c r="A7" s="766"/>
      <c r="B7" s="766"/>
      <c r="C7" s="845"/>
      <c r="D7" s="846"/>
      <c r="E7" s="846"/>
      <c r="F7" s="846"/>
      <c r="G7" s="847"/>
      <c r="H7" s="763"/>
      <c r="I7" s="763"/>
      <c r="J7" s="763"/>
      <c r="K7" s="763"/>
      <c r="L7" s="763"/>
      <c r="M7" s="766"/>
    </row>
    <row r="8" spans="1:13" ht="5.25" customHeight="1">
      <c r="A8" s="766"/>
      <c r="B8" s="766"/>
      <c r="C8" s="845"/>
      <c r="D8" s="846"/>
      <c r="E8" s="846"/>
      <c r="F8" s="846"/>
      <c r="G8" s="847"/>
      <c r="H8" s="763"/>
      <c r="I8" s="763"/>
      <c r="J8" s="763"/>
      <c r="K8" s="763"/>
      <c r="L8" s="763"/>
      <c r="M8" s="766"/>
    </row>
    <row r="9" spans="1:13" ht="68.25" customHeight="1">
      <c r="A9" s="767"/>
      <c r="B9" s="767"/>
      <c r="C9" s="246" t="s">
        <v>303</v>
      </c>
      <c r="D9" s="246" t="s">
        <v>304</v>
      </c>
      <c r="E9" s="246" t="s">
        <v>305</v>
      </c>
      <c r="F9" s="246" t="s">
        <v>306</v>
      </c>
      <c r="G9" s="276" t="s">
        <v>307</v>
      </c>
      <c r="H9" s="275" t="s">
        <v>428</v>
      </c>
      <c r="I9" s="275" t="s">
        <v>433</v>
      </c>
      <c r="J9" s="275" t="s">
        <v>430</v>
      </c>
      <c r="K9" s="275" t="s">
        <v>431</v>
      </c>
      <c r="L9" s="275" t="s">
        <v>46</v>
      </c>
      <c r="M9" s="767"/>
    </row>
    <row r="10" spans="1:13" ht="15">
      <c r="A10" s="247">
        <v>1</v>
      </c>
      <c r="B10" s="247">
        <v>2</v>
      </c>
      <c r="C10" s="247">
        <v>3</v>
      </c>
      <c r="D10" s="247">
        <v>4</v>
      </c>
      <c r="E10" s="247">
        <v>5</v>
      </c>
      <c r="F10" s="247">
        <v>6</v>
      </c>
      <c r="G10" s="247">
        <v>7</v>
      </c>
      <c r="H10" s="247">
        <v>8</v>
      </c>
      <c r="I10" s="247">
        <v>9</v>
      </c>
      <c r="J10" s="247">
        <v>10</v>
      </c>
      <c r="K10" s="247">
        <v>11</v>
      </c>
      <c r="L10" s="247">
        <v>12</v>
      </c>
      <c r="M10" s="247">
        <v>13</v>
      </c>
    </row>
    <row r="11" spans="1:13" ht="25.5" customHeight="1">
      <c r="A11" s="18">
        <v>1</v>
      </c>
      <c r="B11" s="19" t="s">
        <v>862</v>
      </c>
      <c r="C11" s="449">
        <v>0</v>
      </c>
      <c r="D11" s="247">
        <v>0</v>
      </c>
      <c r="E11" s="247">
        <v>0</v>
      </c>
      <c r="F11" s="247">
        <v>0</v>
      </c>
      <c r="G11" s="247">
        <v>0</v>
      </c>
      <c r="H11" s="303"/>
      <c r="I11" s="303"/>
      <c r="J11" s="303"/>
      <c r="K11" s="303"/>
      <c r="L11" s="303"/>
      <c r="M11" s="303"/>
    </row>
    <row r="12" spans="1:13" ht="25.5" customHeight="1">
      <c r="A12" s="18">
        <v>2</v>
      </c>
      <c r="B12" s="19" t="s">
        <v>863</v>
      </c>
      <c r="C12" s="449">
        <v>0</v>
      </c>
      <c r="D12" s="247">
        <v>0</v>
      </c>
      <c r="E12" s="247">
        <v>0</v>
      </c>
      <c r="F12" s="247">
        <v>0</v>
      </c>
      <c r="G12" s="247">
        <v>0</v>
      </c>
      <c r="H12" s="303"/>
      <c r="I12" s="303"/>
      <c r="J12" s="303"/>
      <c r="K12" s="303"/>
      <c r="L12" s="303"/>
      <c r="M12" s="303"/>
    </row>
    <row r="13" spans="1:13" ht="25.5" customHeight="1">
      <c r="A13" s="18">
        <v>3</v>
      </c>
      <c r="B13" s="19" t="s">
        <v>864</v>
      </c>
      <c r="C13" s="449">
        <v>0</v>
      </c>
      <c r="D13" s="247">
        <v>0</v>
      </c>
      <c r="E13" s="247">
        <v>0</v>
      </c>
      <c r="F13" s="247">
        <v>0</v>
      </c>
      <c r="G13" s="247">
        <v>0</v>
      </c>
      <c r="H13" s="303"/>
      <c r="I13" s="303"/>
      <c r="J13" s="303"/>
      <c r="K13" s="303"/>
      <c r="L13" s="303"/>
      <c r="M13" s="303"/>
    </row>
    <row r="14" spans="1:13" ht="25.5" customHeight="1">
      <c r="A14" s="18">
        <v>4</v>
      </c>
      <c r="B14" s="19" t="s">
        <v>865</v>
      </c>
      <c r="C14" s="449">
        <v>0</v>
      </c>
      <c r="D14" s="247">
        <v>0</v>
      </c>
      <c r="E14" s="247">
        <v>0</v>
      </c>
      <c r="F14" s="247">
        <v>0</v>
      </c>
      <c r="G14" s="247">
        <v>0</v>
      </c>
      <c r="H14" s="303"/>
      <c r="I14" s="303"/>
      <c r="J14" s="303"/>
      <c r="K14" s="303"/>
      <c r="L14" s="303"/>
      <c r="M14" s="303"/>
    </row>
    <row r="15" spans="1:13" ht="25.5" customHeight="1">
      <c r="A15" s="18">
        <v>5</v>
      </c>
      <c r="B15" s="19" t="s">
        <v>866</v>
      </c>
      <c r="C15" s="449">
        <v>0</v>
      </c>
      <c r="D15" s="247">
        <v>0</v>
      </c>
      <c r="E15" s="247">
        <v>0</v>
      </c>
      <c r="F15" s="247">
        <v>0</v>
      </c>
      <c r="G15" s="247">
        <v>0</v>
      </c>
      <c r="H15" s="303"/>
      <c r="I15" s="303"/>
      <c r="J15" s="303"/>
      <c r="K15" s="303"/>
      <c r="L15" s="303"/>
      <c r="M15" s="303"/>
    </row>
    <row r="16" spans="1:13" ht="25.5" customHeight="1">
      <c r="A16" s="18">
        <v>6</v>
      </c>
      <c r="B16" s="19" t="s">
        <v>867</v>
      </c>
      <c r="C16" s="449">
        <v>0</v>
      </c>
      <c r="D16" s="247">
        <v>0</v>
      </c>
      <c r="E16" s="247">
        <v>0</v>
      </c>
      <c r="F16" s="247">
        <v>0</v>
      </c>
      <c r="G16" s="247">
        <v>0</v>
      </c>
      <c r="H16" s="303"/>
      <c r="I16" s="303"/>
      <c r="J16" s="303"/>
      <c r="K16" s="303"/>
      <c r="L16" s="303"/>
      <c r="M16" s="303"/>
    </row>
    <row r="17" spans="1:13" ht="25.5" customHeight="1">
      <c r="A17" s="18">
        <v>7</v>
      </c>
      <c r="B17" s="19" t="s">
        <v>868</v>
      </c>
      <c r="C17" s="449">
        <v>0</v>
      </c>
      <c r="D17" s="247">
        <v>0</v>
      </c>
      <c r="E17" s="247">
        <v>0</v>
      </c>
      <c r="F17" s="247">
        <v>0</v>
      </c>
      <c r="G17" s="247">
        <v>0</v>
      </c>
      <c r="H17" s="303"/>
      <c r="I17" s="303"/>
      <c r="J17" s="303"/>
      <c r="K17" s="303"/>
      <c r="L17" s="303"/>
      <c r="M17" s="303"/>
    </row>
    <row r="18" spans="1:13" ht="25.5" customHeight="1">
      <c r="A18" s="18">
        <v>8</v>
      </c>
      <c r="B18" s="19" t="s">
        <v>869</v>
      </c>
      <c r="C18" s="449">
        <v>0</v>
      </c>
      <c r="D18" s="247">
        <v>0</v>
      </c>
      <c r="E18" s="247">
        <v>0</v>
      </c>
      <c r="F18" s="247">
        <v>0</v>
      </c>
      <c r="G18" s="247">
        <v>0</v>
      </c>
      <c r="H18" s="303"/>
      <c r="I18" s="303"/>
      <c r="J18" s="303"/>
      <c r="K18" s="303"/>
      <c r="L18" s="303"/>
      <c r="M18" s="303"/>
    </row>
    <row r="19" spans="1:13" ht="25.5" customHeight="1">
      <c r="A19" s="18">
        <v>9</v>
      </c>
      <c r="B19" s="19" t="s">
        <v>870</v>
      </c>
      <c r="C19" s="449">
        <v>0</v>
      </c>
      <c r="D19" s="247">
        <v>0</v>
      </c>
      <c r="E19" s="247">
        <v>0</v>
      </c>
      <c r="F19" s="247">
        <v>0</v>
      </c>
      <c r="G19" s="247">
        <v>0</v>
      </c>
      <c r="H19" s="249"/>
      <c r="I19" s="249"/>
      <c r="J19" s="249"/>
      <c r="K19" s="249"/>
      <c r="L19" s="249"/>
      <c r="M19" s="249"/>
    </row>
    <row r="20" spans="1:13" ht="25.5" customHeight="1">
      <c r="A20" s="18">
        <v>10</v>
      </c>
      <c r="B20" s="19" t="s">
        <v>871</v>
      </c>
      <c r="C20" s="449">
        <v>0</v>
      </c>
      <c r="D20" s="247">
        <v>0</v>
      </c>
      <c r="E20" s="247">
        <v>0</v>
      </c>
      <c r="F20" s="247">
        <v>0</v>
      </c>
      <c r="G20" s="247">
        <v>0</v>
      </c>
      <c r="H20" s="250"/>
      <c r="I20" s="250"/>
      <c r="J20" s="250"/>
      <c r="K20" s="250"/>
      <c r="L20" s="250"/>
      <c r="M20" s="250"/>
    </row>
    <row r="21" spans="1:13" ht="25.5" customHeight="1">
      <c r="A21" s="18">
        <v>11</v>
      </c>
      <c r="B21" s="19" t="s">
        <v>872</v>
      </c>
      <c r="C21" s="449">
        <v>0</v>
      </c>
      <c r="D21" s="247">
        <v>0</v>
      </c>
      <c r="E21" s="247">
        <v>0</v>
      </c>
      <c r="F21" s="247">
        <v>0</v>
      </c>
      <c r="G21" s="247">
        <v>0</v>
      </c>
      <c r="H21" s="250"/>
      <c r="I21" s="250"/>
      <c r="J21" s="250"/>
      <c r="K21" s="250"/>
      <c r="L21" s="250"/>
      <c r="M21" s="250"/>
    </row>
    <row r="22" spans="1:13" ht="25.5" customHeight="1">
      <c r="A22" s="18">
        <v>12</v>
      </c>
      <c r="B22" s="19" t="s">
        <v>873</v>
      </c>
      <c r="C22" s="449">
        <v>0</v>
      </c>
      <c r="D22" s="247">
        <v>0</v>
      </c>
      <c r="E22" s="247">
        <v>0</v>
      </c>
      <c r="F22" s="247">
        <v>0</v>
      </c>
      <c r="G22" s="247">
        <v>0</v>
      </c>
      <c r="H22" s="250"/>
      <c r="I22" s="250"/>
      <c r="J22" s="250"/>
      <c r="K22" s="250"/>
      <c r="L22" s="250"/>
      <c r="M22" s="250"/>
    </row>
    <row r="23" spans="1:13" ht="25.5" customHeight="1">
      <c r="A23" s="18">
        <v>13</v>
      </c>
      <c r="B23" s="19" t="s">
        <v>874</v>
      </c>
      <c r="C23" s="449">
        <v>0</v>
      </c>
      <c r="D23" s="247">
        <v>0</v>
      </c>
      <c r="E23" s="247">
        <v>0</v>
      </c>
      <c r="F23" s="247">
        <v>0</v>
      </c>
      <c r="G23" s="247">
        <v>0</v>
      </c>
      <c r="H23" s="9"/>
      <c r="I23" s="9"/>
      <c r="J23" s="9"/>
      <c r="K23" s="9"/>
      <c r="L23" s="9"/>
      <c r="M23" s="9"/>
    </row>
    <row r="24" spans="1:13" ht="25.5" customHeight="1">
      <c r="A24" s="18">
        <v>14</v>
      </c>
      <c r="B24" s="19" t="s">
        <v>875</v>
      </c>
      <c r="C24" s="449">
        <v>0</v>
      </c>
      <c r="D24" s="247">
        <v>0</v>
      </c>
      <c r="E24" s="247">
        <v>0</v>
      </c>
      <c r="F24" s="247">
        <v>0</v>
      </c>
      <c r="G24" s="247">
        <v>0</v>
      </c>
      <c r="H24" s="9"/>
      <c r="I24" s="9"/>
      <c r="J24" s="9"/>
      <c r="K24" s="9"/>
      <c r="L24" s="9"/>
      <c r="M24" s="9"/>
    </row>
    <row r="25" spans="1:13" ht="21.75" customHeight="1">
      <c r="A25" s="573" t="s">
        <v>17</v>
      </c>
      <c r="B25" s="573"/>
      <c r="C25" s="449">
        <v>0</v>
      </c>
      <c r="D25" s="247">
        <v>0</v>
      </c>
      <c r="E25" s="247">
        <v>0</v>
      </c>
      <c r="F25" s="247">
        <v>0</v>
      </c>
      <c r="G25" s="247">
        <v>0</v>
      </c>
      <c r="H25" s="9"/>
      <c r="I25" s="9"/>
      <c r="J25" s="9"/>
      <c r="K25" s="9"/>
      <c r="L25" s="9"/>
      <c r="M25" s="9"/>
    </row>
    <row r="26" spans="2:6" ht="16.5" customHeight="1">
      <c r="B26" s="251"/>
      <c r="C26" s="839"/>
      <c r="D26" s="839"/>
      <c r="E26" s="839"/>
      <c r="F26" s="839"/>
    </row>
    <row r="28" spans="1:12" ht="12.75">
      <c r="A28" s="215"/>
      <c r="B28" s="215"/>
      <c r="C28" s="215"/>
      <c r="D28" s="215"/>
      <c r="G28" s="664"/>
      <c r="H28" s="664"/>
      <c r="I28" s="664" t="s">
        <v>973</v>
      </c>
      <c r="J28" s="664"/>
      <c r="K28" s="216"/>
      <c r="L28" s="216"/>
    </row>
    <row r="29" spans="1:13" ht="15" customHeight="1">
      <c r="A29" s="215"/>
      <c r="B29" s="215"/>
      <c r="C29" s="215"/>
      <c r="D29" s="215"/>
      <c r="G29" s="664" t="s">
        <v>13</v>
      </c>
      <c r="H29" s="664"/>
      <c r="I29" s="664"/>
      <c r="J29" s="664"/>
      <c r="K29" s="664"/>
      <c r="L29" s="664"/>
      <c r="M29" s="664"/>
    </row>
    <row r="30" spans="1:13" ht="15" customHeight="1">
      <c r="A30" s="215"/>
      <c r="B30" s="215"/>
      <c r="C30" s="215"/>
      <c r="D30" s="215"/>
      <c r="G30" s="664" t="s">
        <v>957</v>
      </c>
      <c r="H30" s="664"/>
      <c r="I30" s="664"/>
      <c r="J30" s="664"/>
      <c r="K30" s="664"/>
      <c r="L30" s="664"/>
      <c r="M30" s="664"/>
    </row>
    <row r="31" spans="1:12" ht="12.75">
      <c r="A31" s="215" t="s">
        <v>936</v>
      </c>
      <c r="C31" s="215"/>
      <c r="D31" s="215"/>
      <c r="G31" s="665" t="s">
        <v>83</v>
      </c>
      <c r="H31" s="665"/>
      <c r="I31" s="217"/>
      <c r="J31" s="217"/>
      <c r="K31" s="217"/>
      <c r="L31" s="217"/>
    </row>
  </sheetData>
  <sheetProtection/>
  <mergeCells count="18">
    <mergeCell ref="G29:M29"/>
    <mergeCell ref="G30:M30"/>
    <mergeCell ref="M6:M9"/>
    <mergeCell ref="A6:A9"/>
    <mergeCell ref="B6:B9"/>
    <mergeCell ref="C6:G8"/>
    <mergeCell ref="A25:B25"/>
    <mergeCell ref="I28:J28"/>
    <mergeCell ref="B2:L2"/>
    <mergeCell ref="L1:M1"/>
    <mergeCell ref="C1:I1"/>
    <mergeCell ref="G31:H31"/>
    <mergeCell ref="C26:F26"/>
    <mergeCell ref="G28:H28"/>
    <mergeCell ref="H6:L8"/>
    <mergeCell ref="H5:M5"/>
    <mergeCell ref="A4:M4"/>
    <mergeCell ref="A5:G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pageSetUpPr fitToPage="1"/>
  </sheetPr>
  <dimension ref="A1:L46"/>
  <sheetViews>
    <sheetView zoomScaleSheetLayoutView="63" zoomScalePageLayoutView="0" workbookViewId="0" topLeftCell="A28">
      <selection activeCell="D43" sqref="D43:E43"/>
    </sheetView>
  </sheetViews>
  <sheetFormatPr defaultColWidth="9.140625" defaultRowHeight="12.75"/>
  <cols>
    <col min="1" max="1" width="36.00390625" style="0" customWidth="1"/>
    <col min="2" max="2" width="28.57421875" style="0" customWidth="1"/>
    <col min="3" max="3" width="21.8515625" style="0" customWidth="1"/>
    <col min="4" max="4" width="22.57421875" style="0" customWidth="1"/>
    <col min="5" max="5" width="19.421875" style="0" customWidth="1"/>
    <col min="6" max="6" width="21.28125" style="0" customWidth="1"/>
  </cols>
  <sheetData>
    <row r="1" spans="1:12" ht="18">
      <c r="A1" s="666" t="s">
        <v>0</v>
      </c>
      <c r="B1" s="666"/>
      <c r="C1" s="666"/>
      <c r="D1" s="666"/>
      <c r="E1" s="666"/>
      <c r="F1" s="252" t="s">
        <v>547</v>
      </c>
      <c r="G1" s="240"/>
      <c r="H1" s="240"/>
      <c r="I1" s="240"/>
      <c r="J1" s="240"/>
      <c r="K1" s="240"/>
      <c r="L1" s="240"/>
    </row>
    <row r="2" spans="1:12" ht="21">
      <c r="A2" s="667" t="s">
        <v>653</v>
      </c>
      <c r="B2" s="667"/>
      <c r="C2" s="667"/>
      <c r="D2" s="667"/>
      <c r="E2" s="667"/>
      <c r="F2" s="667"/>
      <c r="G2" s="241"/>
      <c r="H2" s="241"/>
      <c r="I2" s="241"/>
      <c r="J2" s="241"/>
      <c r="K2" s="241"/>
      <c r="L2" s="241"/>
    </row>
    <row r="3" spans="1:6" ht="12.75">
      <c r="A3" s="161"/>
      <c r="B3" s="161"/>
      <c r="C3" s="161"/>
      <c r="D3" s="161"/>
      <c r="E3" s="161"/>
      <c r="F3" s="161"/>
    </row>
    <row r="4" spans="1:7" ht="18.75">
      <c r="A4" s="848" t="s">
        <v>546</v>
      </c>
      <c r="B4" s="848"/>
      <c r="C4" s="848"/>
      <c r="D4" s="848"/>
      <c r="E4" s="848"/>
      <c r="F4" s="848"/>
      <c r="G4" s="848"/>
    </row>
    <row r="5" spans="1:7" ht="18.75">
      <c r="A5" s="209" t="s">
        <v>930</v>
      </c>
      <c r="B5" s="253"/>
      <c r="C5" s="253"/>
      <c r="D5" s="253"/>
      <c r="E5" s="253"/>
      <c r="F5" s="253"/>
      <c r="G5" s="253"/>
    </row>
    <row r="6" spans="1:6" ht="31.5">
      <c r="A6" s="254"/>
      <c r="B6" s="255" t="s">
        <v>331</v>
      </c>
      <c r="C6" s="255" t="s">
        <v>332</v>
      </c>
      <c r="D6" s="255" t="s">
        <v>333</v>
      </c>
      <c r="E6" s="256"/>
      <c r="F6" s="256"/>
    </row>
    <row r="7" spans="1:6" ht="15">
      <c r="A7" s="257" t="s">
        <v>334</v>
      </c>
      <c r="B7" s="487" t="s">
        <v>918</v>
      </c>
      <c r="C7" s="487" t="s">
        <v>918</v>
      </c>
      <c r="D7" s="487" t="s">
        <v>918</v>
      </c>
      <c r="E7" s="256"/>
      <c r="F7" s="256"/>
    </row>
    <row r="8" spans="1:6" ht="13.5" customHeight="1">
      <c r="A8" s="257" t="s">
        <v>335</v>
      </c>
      <c r="B8" s="487" t="s">
        <v>918</v>
      </c>
      <c r="C8" s="487" t="s">
        <v>918</v>
      </c>
      <c r="D8" s="487" t="s">
        <v>918</v>
      </c>
      <c r="E8" s="256"/>
      <c r="F8" s="256"/>
    </row>
    <row r="9" spans="1:6" ht="29.25" customHeight="1">
      <c r="A9" s="257" t="s">
        <v>336</v>
      </c>
      <c r="B9" s="487" t="s">
        <v>919</v>
      </c>
      <c r="C9" s="487" t="s">
        <v>919</v>
      </c>
      <c r="D9" s="487" t="s">
        <v>919</v>
      </c>
      <c r="E9" s="256"/>
      <c r="F9" s="256"/>
    </row>
    <row r="10" spans="1:6" ht="13.5" customHeight="1">
      <c r="A10" s="258" t="s">
        <v>337</v>
      </c>
      <c r="B10" s="487" t="s">
        <v>893</v>
      </c>
      <c r="C10" s="487" t="s">
        <v>893</v>
      </c>
      <c r="D10" s="487" t="s">
        <v>893</v>
      </c>
      <c r="E10" s="256"/>
      <c r="F10" s="256"/>
    </row>
    <row r="11" spans="1:6" ht="13.5" customHeight="1">
      <c r="A11" s="258" t="s">
        <v>338</v>
      </c>
      <c r="B11" s="487" t="s">
        <v>920</v>
      </c>
      <c r="C11" s="487" t="s">
        <v>918</v>
      </c>
      <c r="D11" s="487" t="s">
        <v>918</v>
      </c>
      <c r="E11" s="256"/>
      <c r="F11" s="256"/>
    </row>
    <row r="12" spans="1:6" ht="13.5" customHeight="1">
      <c r="A12" s="258" t="s">
        <v>339</v>
      </c>
      <c r="B12" s="487" t="s">
        <v>893</v>
      </c>
      <c r="C12" s="487" t="s">
        <v>893</v>
      </c>
      <c r="D12" s="487" t="s">
        <v>893</v>
      </c>
      <c r="E12" s="256"/>
      <c r="F12" s="256"/>
    </row>
    <row r="13" spans="1:6" ht="13.5" customHeight="1">
      <c r="A13" s="258" t="s">
        <v>340</v>
      </c>
      <c r="B13" s="487" t="s">
        <v>921</v>
      </c>
      <c r="C13" s="487" t="s">
        <v>922</v>
      </c>
      <c r="D13" s="487" t="s">
        <v>922</v>
      </c>
      <c r="E13" s="256"/>
      <c r="F13" s="256"/>
    </row>
    <row r="14" spans="1:6" ht="13.5" customHeight="1">
      <c r="A14" s="258" t="s">
        <v>341</v>
      </c>
      <c r="B14" s="257"/>
      <c r="C14" s="257"/>
      <c r="D14" s="257"/>
      <c r="E14" s="256"/>
      <c r="F14" s="256"/>
    </row>
    <row r="15" spans="1:6" ht="13.5" customHeight="1">
      <c r="A15" s="258" t="s">
        <v>342</v>
      </c>
      <c r="B15" s="257"/>
      <c r="C15" s="257"/>
      <c r="D15" s="257"/>
      <c r="E15" s="256"/>
      <c r="F15" s="256"/>
    </row>
    <row r="16" spans="1:6" ht="13.5" customHeight="1">
      <c r="A16" s="258" t="s">
        <v>343</v>
      </c>
      <c r="B16" s="257"/>
      <c r="C16" s="257"/>
      <c r="D16" s="257"/>
      <c r="E16" s="256"/>
      <c r="F16" s="256"/>
    </row>
    <row r="17" spans="1:6" ht="13.5" customHeight="1">
      <c r="A17" s="258" t="s">
        <v>344</v>
      </c>
      <c r="B17" s="257"/>
      <c r="C17" s="257"/>
      <c r="D17" s="257"/>
      <c r="E17" s="256"/>
      <c r="F17" s="256"/>
    </row>
    <row r="18" spans="1:6" ht="13.5" customHeight="1">
      <c r="A18" s="259"/>
      <c r="B18" s="260"/>
      <c r="C18" s="260"/>
      <c r="D18" s="260"/>
      <c r="E18" s="256"/>
      <c r="F18" s="256"/>
    </row>
    <row r="19" spans="1:7" ht="13.5" customHeight="1">
      <c r="A19" s="849" t="s">
        <v>345</v>
      </c>
      <c r="B19" s="849"/>
      <c r="C19" s="849"/>
      <c r="D19" s="849"/>
      <c r="E19" s="849"/>
      <c r="F19" s="849"/>
      <c r="G19" s="849"/>
    </row>
    <row r="20" spans="1:7" ht="15">
      <c r="A20" s="256"/>
      <c r="B20" s="256"/>
      <c r="C20" s="256"/>
      <c r="D20" s="256"/>
      <c r="E20" s="702" t="s">
        <v>821</v>
      </c>
      <c r="F20" s="702"/>
      <c r="G20" s="111"/>
    </row>
    <row r="21" spans="1:7" ht="45.75" customHeight="1">
      <c r="A21" s="244" t="s">
        <v>435</v>
      </c>
      <c r="B21" s="244" t="s">
        <v>3</v>
      </c>
      <c r="C21" s="261" t="s">
        <v>346</v>
      </c>
      <c r="D21" s="262" t="s">
        <v>347</v>
      </c>
      <c r="E21" s="244" t="s">
        <v>348</v>
      </c>
      <c r="F21" s="244" t="s">
        <v>349</v>
      </c>
      <c r="G21" s="13"/>
    </row>
    <row r="22" spans="1:6" ht="15">
      <c r="A22" s="257" t="s">
        <v>350</v>
      </c>
      <c r="B22" s="257"/>
      <c r="C22" s="491">
        <v>0</v>
      </c>
      <c r="D22" s="263"/>
      <c r="E22" s="264"/>
      <c r="F22" s="264"/>
    </row>
    <row r="23" spans="1:6" ht="15">
      <c r="A23" s="257" t="s">
        <v>351</v>
      </c>
      <c r="B23" s="257"/>
      <c r="C23" s="491">
        <v>5</v>
      </c>
      <c r="D23" s="488" t="s">
        <v>967</v>
      </c>
      <c r="E23" s="489" t="s">
        <v>925</v>
      </c>
      <c r="F23" s="489" t="s">
        <v>968</v>
      </c>
    </row>
    <row r="24" spans="1:6" ht="45">
      <c r="A24" s="257" t="s">
        <v>352</v>
      </c>
      <c r="B24" s="487" t="s">
        <v>923</v>
      </c>
      <c r="C24" s="19">
        <v>14</v>
      </c>
      <c r="D24" s="488" t="s">
        <v>924</v>
      </c>
      <c r="E24" s="489" t="s">
        <v>925</v>
      </c>
      <c r="F24" s="490" t="s">
        <v>926</v>
      </c>
    </row>
    <row r="25" spans="1:6" ht="25.5">
      <c r="A25" s="257" t="s">
        <v>353</v>
      </c>
      <c r="B25" s="257"/>
      <c r="C25" s="19">
        <v>0</v>
      </c>
      <c r="D25" s="263"/>
      <c r="E25" s="264"/>
      <c r="F25" s="264"/>
    </row>
    <row r="26" spans="1:6" ht="32.25" customHeight="1">
      <c r="A26" s="257" t="s">
        <v>354</v>
      </c>
      <c r="B26" s="257"/>
      <c r="C26" s="19">
        <v>0</v>
      </c>
      <c r="D26" s="263"/>
      <c r="E26" s="264"/>
      <c r="F26" s="264"/>
    </row>
    <row r="27" spans="1:6" ht="15">
      <c r="A27" s="257" t="s">
        <v>355</v>
      </c>
      <c r="B27" s="257"/>
      <c r="C27" s="19">
        <v>0</v>
      </c>
      <c r="D27" s="263"/>
      <c r="E27" s="264"/>
      <c r="F27" s="264"/>
    </row>
    <row r="28" spans="1:6" ht="60">
      <c r="A28" s="257" t="s">
        <v>356</v>
      </c>
      <c r="B28" s="487" t="s">
        <v>927</v>
      </c>
      <c r="C28" s="19">
        <v>67</v>
      </c>
      <c r="D28" s="488" t="s">
        <v>928</v>
      </c>
      <c r="E28" s="489" t="s">
        <v>925</v>
      </c>
      <c r="F28" s="490" t="s">
        <v>929</v>
      </c>
    </row>
    <row r="29" spans="1:6" ht="15">
      <c r="A29" s="257" t="s">
        <v>357</v>
      </c>
      <c r="B29" s="257"/>
      <c r="C29" s="491">
        <v>0</v>
      </c>
      <c r="D29" s="263"/>
      <c r="E29" s="264"/>
      <c r="F29" s="264"/>
    </row>
    <row r="30" spans="1:6" ht="15">
      <c r="A30" s="257" t="s">
        <v>358</v>
      </c>
      <c r="B30" s="257"/>
      <c r="C30" s="491">
        <v>0</v>
      </c>
      <c r="D30" s="263"/>
      <c r="E30" s="264"/>
      <c r="F30" s="264"/>
    </row>
    <row r="31" spans="1:6" ht="15">
      <c r="A31" s="257" t="s">
        <v>359</v>
      </c>
      <c r="B31" s="257"/>
      <c r="C31" s="491">
        <v>0</v>
      </c>
      <c r="D31" s="263"/>
      <c r="E31" s="264"/>
      <c r="F31" s="264"/>
    </row>
    <row r="32" spans="1:6" ht="60">
      <c r="A32" s="257" t="s">
        <v>360</v>
      </c>
      <c r="B32" s="487" t="s">
        <v>927</v>
      </c>
      <c r="C32" s="491">
        <v>31</v>
      </c>
      <c r="D32" s="488" t="s">
        <v>928</v>
      </c>
      <c r="E32" s="489" t="s">
        <v>925</v>
      </c>
      <c r="F32" s="490" t="s">
        <v>929</v>
      </c>
    </row>
    <row r="33" spans="1:6" ht="15">
      <c r="A33" s="257" t="s">
        <v>361</v>
      </c>
      <c r="B33" s="257"/>
      <c r="C33" s="491">
        <v>0</v>
      </c>
      <c r="D33" s="263"/>
      <c r="E33" s="264"/>
      <c r="F33" s="264"/>
    </row>
    <row r="34" spans="1:6" ht="15">
      <c r="A34" s="257" t="s">
        <v>362</v>
      </c>
      <c r="B34" s="257"/>
      <c r="C34" s="491">
        <v>0</v>
      </c>
      <c r="D34" s="263"/>
      <c r="E34" s="264"/>
      <c r="F34" s="264"/>
    </row>
    <row r="35" spans="1:6" ht="15">
      <c r="A35" s="257" t="s">
        <v>363</v>
      </c>
      <c r="B35" s="257"/>
      <c r="C35" s="491">
        <v>0</v>
      </c>
      <c r="D35" s="263"/>
      <c r="E35" s="264"/>
      <c r="F35" s="264"/>
    </row>
    <row r="36" spans="1:6" ht="15">
      <c r="A36" s="257" t="s">
        <v>364</v>
      </c>
      <c r="B36" s="257"/>
      <c r="C36" s="491">
        <v>0</v>
      </c>
      <c r="D36" s="263"/>
      <c r="E36" s="264"/>
      <c r="F36" s="264"/>
    </row>
    <row r="37" spans="1:6" ht="15">
      <c r="A37" s="257" t="s">
        <v>365</v>
      </c>
      <c r="B37" s="257"/>
      <c r="C37" s="491">
        <v>0</v>
      </c>
      <c r="D37" s="263"/>
      <c r="E37" s="264"/>
      <c r="F37" s="264"/>
    </row>
    <row r="38" spans="1:6" ht="15">
      <c r="A38" s="257" t="s">
        <v>46</v>
      </c>
      <c r="B38" s="257"/>
      <c r="C38" s="491">
        <v>0</v>
      </c>
      <c r="D38" s="263"/>
      <c r="E38" s="264"/>
      <c r="F38" s="264"/>
    </row>
    <row r="39" spans="1:6" ht="15">
      <c r="A39" s="265" t="s">
        <v>17</v>
      </c>
      <c r="B39" s="257"/>
      <c r="C39" s="487">
        <f>SUM(C22:C38)</f>
        <v>117</v>
      </c>
      <c r="D39" s="263"/>
      <c r="E39" s="264"/>
      <c r="F39" s="264"/>
    </row>
    <row r="43" spans="1:7" ht="15" customHeight="1">
      <c r="A43" s="215"/>
      <c r="B43" s="215"/>
      <c r="C43" s="215"/>
      <c r="D43" s="664" t="s">
        <v>973</v>
      </c>
      <c r="E43" s="664"/>
      <c r="F43" s="230"/>
      <c r="G43" s="216"/>
    </row>
    <row r="44" spans="1:7" ht="15" customHeight="1">
      <c r="A44" s="215"/>
      <c r="B44" s="215"/>
      <c r="C44" s="215"/>
      <c r="D44" s="664" t="s">
        <v>13</v>
      </c>
      <c r="E44" s="664"/>
      <c r="F44" s="216"/>
      <c r="G44" s="216"/>
    </row>
    <row r="45" spans="1:7" ht="15" customHeight="1">
      <c r="A45" s="215"/>
      <c r="B45" s="215"/>
      <c r="C45" s="215"/>
      <c r="D45" s="664" t="s">
        <v>957</v>
      </c>
      <c r="E45" s="664"/>
      <c r="F45" s="216"/>
      <c r="G45" s="216"/>
    </row>
    <row r="46" spans="1:7" ht="12.75">
      <c r="A46" s="215" t="s">
        <v>936</v>
      </c>
      <c r="C46" s="215"/>
      <c r="D46" s="217" t="s">
        <v>83</v>
      </c>
      <c r="E46" s="217"/>
      <c r="F46" s="217"/>
      <c r="G46" s="220"/>
    </row>
  </sheetData>
  <sheetProtection/>
  <mergeCells count="8">
    <mergeCell ref="D44:E44"/>
    <mergeCell ref="D45:E45"/>
    <mergeCell ref="A1:E1"/>
    <mergeCell ref="A2:F2"/>
    <mergeCell ref="A4:G4"/>
    <mergeCell ref="A19:G19"/>
    <mergeCell ref="D43:E43"/>
    <mergeCell ref="E20:F2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G24" sqref="G24"/>
    </sheetView>
  </sheetViews>
  <sheetFormatPr defaultColWidth="9.140625" defaultRowHeight="12.75"/>
  <sheetData>
    <row r="2" ht="12.75">
      <c r="B2" s="15"/>
    </row>
    <row r="4" spans="2:8" ht="12.75" customHeight="1">
      <c r="B4" s="850" t="s">
        <v>716</v>
      </c>
      <c r="C4" s="850"/>
      <c r="D4" s="850"/>
      <c r="E4" s="850"/>
      <c r="F4" s="850"/>
      <c r="G4" s="850"/>
      <c r="H4" s="850"/>
    </row>
    <row r="5" spans="2:8" ht="12.75" customHeight="1">
      <c r="B5" s="850"/>
      <c r="C5" s="850"/>
      <c r="D5" s="850"/>
      <c r="E5" s="850"/>
      <c r="F5" s="850"/>
      <c r="G5" s="850"/>
      <c r="H5" s="850"/>
    </row>
    <row r="6" spans="2:8" ht="12.75" customHeight="1">
      <c r="B6" s="850"/>
      <c r="C6" s="850"/>
      <c r="D6" s="850"/>
      <c r="E6" s="850"/>
      <c r="F6" s="850"/>
      <c r="G6" s="850"/>
      <c r="H6" s="850"/>
    </row>
    <row r="7" spans="2:8" ht="12.75" customHeight="1">
      <c r="B7" s="850"/>
      <c r="C7" s="850"/>
      <c r="D7" s="850"/>
      <c r="E7" s="850"/>
      <c r="F7" s="850"/>
      <c r="G7" s="850"/>
      <c r="H7" s="850"/>
    </row>
    <row r="8" spans="2:8" ht="12.75" customHeight="1">
      <c r="B8" s="850"/>
      <c r="C8" s="850"/>
      <c r="D8" s="850"/>
      <c r="E8" s="850"/>
      <c r="F8" s="850"/>
      <c r="G8" s="850"/>
      <c r="H8" s="850"/>
    </row>
    <row r="9" spans="2:8" ht="12.75" customHeight="1">
      <c r="B9" s="850"/>
      <c r="C9" s="850"/>
      <c r="D9" s="850"/>
      <c r="E9" s="850"/>
      <c r="F9" s="850"/>
      <c r="G9" s="850"/>
      <c r="H9" s="850"/>
    </row>
    <row r="10" spans="2:8" ht="12.75" customHeight="1">
      <c r="B10" s="850"/>
      <c r="C10" s="850"/>
      <c r="D10" s="850"/>
      <c r="E10" s="850"/>
      <c r="F10" s="850"/>
      <c r="G10" s="850"/>
      <c r="H10" s="850"/>
    </row>
    <row r="11" spans="2:8" ht="12.75" customHeight="1">
      <c r="B11" s="850"/>
      <c r="C11" s="850"/>
      <c r="D11" s="850"/>
      <c r="E11" s="850"/>
      <c r="F11" s="850"/>
      <c r="G11" s="850"/>
      <c r="H11" s="850"/>
    </row>
    <row r="12" spans="2:8" ht="12.75" customHeight="1">
      <c r="B12" s="850"/>
      <c r="C12" s="850"/>
      <c r="D12" s="850"/>
      <c r="E12" s="850"/>
      <c r="F12" s="850"/>
      <c r="G12" s="850"/>
      <c r="H12" s="850"/>
    </row>
    <row r="13" spans="2:8" ht="12.75" customHeight="1">
      <c r="B13" s="850"/>
      <c r="C13" s="850"/>
      <c r="D13" s="850"/>
      <c r="E13" s="850"/>
      <c r="F13" s="850"/>
      <c r="G13" s="850"/>
      <c r="H13" s="850"/>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1"/>
  <sheetViews>
    <sheetView zoomScale="90" zoomScaleNormal="90" zoomScaleSheetLayoutView="100" zoomScalePageLayoutView="0" workbookViewId="0" topLeftCell="A1">
      <selection activeCell="J28" sqref="J28:K28"/>
    </sheetView>
  </sheetViews>
  <sheetFormatPr defaultColWidth="8.8515625" defaultRowHeight="12.75"/>
  <cols>
    <col min="1" max="1" width="4.7109375" style="46" customWidth="1"/>
    <col min="2" max="2" width="16.8515625" style="46" customWidth="1"/>
    <col min="3" max="3" width="11.7109375" style="46" customWidth="1"/>
    <col min="4" max="4" width="12.00390625" style="46" customWidth="1"/>
    <col min="5" max="5" width="12.140625" style="46" customWidth="1"/>
    <col min="6" max="6" width="17.421875" style="46" customWidth="1"/>
    <col min="7" max="7" width="12.421875" style="46" customWidth="1"/>
    <col min="8" max="8" width="16.00390625" style="46" customWidth="1"/>
    <col min="9" max="9" width="12.7109375" style="46" customWidth="1"/>
    <col min="10" max="10" width="15.00390625" style="46" customWidth="1"/>
    <col min="11" max="11" width="16.00390625" style="46" customWidth="1"/>
    <col min="12" max="12" width="11.8515625" style="46" customWidth="1"/>
    <col min="13" max="16384" width="8.8515625" style="46" customWidth="1"/>
  </cols>
  <sheetData>
    <row r="1" spans="3:11" ht="15" customHeight="1">
      <c r="C1" s="568"/>
      <c r="D1" s="568"/>
      <c r="E1" s="568"/>
      <c r="F1" s="568"/>
      <c r="G1" s="568"/>
      <c r="H1" s="568"/>
      <c r="I1" s="164"/>
      <c r="J1" s="737" t="s">
        <v>548</v>
      </c>
      <c r="K1" s="737"/>
    </row>
    <row r="2" spans="1:11" s="53" customFormat="1" ht="19.5" customHeight="1">
      <c r="A2" s="857" t="s">
        <v>0</v>
      </c>
      <c r="B2" s="857"/>
      <c r="C2" s="857"/>
      <c r="D2" s="857"/>
      <c r="E2" s="857"/>
      <c r="F2" s="857"/>
      <c r="G2" s="857"/>
      <c r="H2" s="857"/>
      <c r="I2" s="857"/>
      <c r="J2" s="857"/>
      <c r="K2" s="857"/>
    </row>
    <row r="3" spans="1:11" s="53" customFormat="1" ht="19.5" customHeight="1">
      <c r="A3" s="856" t="s">
        <v>653</v>
      </c>
      <c r="B3" s="856"/>
      <c r="C3" s="856"/>
      <c r="D3" s="856"/>
      <c r="E3" s="856"/>
      <c r="F3" s="856"/>
      <c r="G3" s="856"/>
      <c r="H3" s="856"/>
      <c r="I3" s="856"/>
      <c r="J3" s="856"/>
      <c r="K3" s="856"/>
    </row>
    <row r="4" spans="1:11" s="53" customFormat="1" ht="14.25" customHeight="1">
      <c r="A4" s="62"/>
      <c r="B4" s="62"/>
      <c r="C4" s="62"/>
      <c r="D4" s="62"/>
      <c r="E4" s="62"/>
      <c r="F4" s="62"/>
      <c r="G4" s="62"/>
      <c r="H4" s="62"/>
      <c r="I4" s="62"/>
      <c r="J4" s="62"/>
      <c r="K4" s="62"/>
    </row>
    <row r="5" spans="1:11" s="53" customFormat="1" ht="18" customHeight="1">
      <c r="A5" s="796" t="s">
        <v>717</v>
      </c>
      <c r="B5" s="796"/>
      <c r="C5" s="796"/>
      <c r="D5" s="796"/>
      <c r="E5" s="796"/>
      <c r="F5" s="796"/>
      <c r="G5" s="796"/>
      <c r="H5" s="796"/>
      <c r="I5" s="796"/>
      <c r="J5" s="796"/>
      <c r="K5" s="796"/>
    </row>
    <row r="6" spans="1:11" ht="15.75">
      <c r="A6" s="595" t="s">
        <v>931</v>
      </c>
      <c r="B6" s="595"/>
      <c r="C6" s="107"/>
      <c r="D6" s="107"/>
      <c r="E6" s="107"/>
      <c r="F6" s="107"/>
      <c r="G6" s="107"/>
      <c r="H6" s="107"/>
      <c r="I6" s="107"/>
      <c r="J6" s="107"/>
      <c r="K6" s="107"/>
    </row>
    <row r="7" spans="1:20" ht="29.25" customHeight="1">
      <c r="A7" s="854" t="s">
        <v>73</v>
      </c>
      <c r="B7" s="854" t="s">
        <v>74</v>
      </c>
      <c r="C7" s="854" t="s">
        <v>75</v>
      </c>
      <c r="D7" s="854" t="s">
        <v>157</v>
      </c>
      <c r="E7" s="854"/>
      <c r="F7" s="854"/>
      <c r="G7" s="854"/>
      <c r="H7" s="854"/>
      <c r="I7" s="610" t="s">
        <v>248</v>
      </c>
      <c r="J7" s="854" t="s">
        <v>76</v>
      </c>
      <c r="K7" s="854" t="s">
        <v>492</v>
      </c>
      <c r="L7" s="851" t="s">
        <v>77</v>
      </c>
      <c r="S7" s="52"/>
      <c r="T7" s="52"/>
    </row>
    <row r="8" spans="1:12" ht="33.75" customHeight="1">
      <c r="A8" s="854"/>
      <c r="B8" s="854"/>
      <c r="C8" s="854"/>
      <c r="D8" s="854" t="s">
        <v>78</v>
      </c>
      <c r="E8" s="854" t="s">
        <v>79</v>
      </c>
      <c r="F8" s="854"/>
      <c r="G8" s="854"/>
      <c r="H8" s="48" t="s">
        <v>80</v>
      </c>
      <c r="I8" s="855"/>
      <c r="J8" s="854"/>
      <c r="K8" s="854"/>
      <c r="L8" s="851"/>
    </row>
    <row r="9" spans="1:12" ht="30">
      <c r="A9" s="854"/>
      <c r="B9" s="854"/>
      <c r="C9" s="854"/>
      <c r="D9" s="854"/>
      <c r="E9" s="48" t="s">
        <v>81</v>
      </c>
      <c r="F9" s="48" t="s">
        <v>82</v>
      </c>
      <c r="G9" s="48" t="s">
        <v>17</v>
      </c>
      <c r="H9" s="48"/>
      <c r="I9" s="611"/>
      <c r="J9" s="854"/>
      <c r="K9" s="854"/>
      <c r="L9" s="851"/>
    </row>
    <row r="10" spans="1:12" s="150" customFormat="1" ht="16.5" customHeight="1">
      <c r="A10" s="149">
        <v>1</v>
      </c>
      <c r="B10" s="149">
        <v>2</v>
      </c>
      <c r="C10" s="149">
        <v>3</v>
      </c>
      <c r="D10" s="149">
        <v>4</v>
      </c>
      <c r="E10" s="149">
        <v>5</v>
      </c>
      <c r="F10" s="149">
        <v>6</v>
      </c>
      <c r="G10" s="149">
        <v>7</v>
      </c>
      <c r="H10" s="149">
        <v>8</v>
      </c>
      <c r="I10" s="149">
        <v>9</v>
      </c>
      <c r="J10" s="149">
        <v>10</v>
      </c>
      <c r="K10" s="149">
        <v>11</v>
      </c>
      <c r="L10" s="149">
        <v>12</v>
      </c>
    </row>
    <row r="11" spans="1:12" ht="16.5" customHeight="1">
      <c r="A11" s="55">
        <v>1</v>
      </c>
      <c r="B11" s="56" t="s">
        <v>718</v>
      </c>
      <c r="C11" s="50">
        <v>30</v>
      </c>
      <c r="D11" s="49">
        <v>21</v>
      </c>
      <c r="E11" s="505">
        <v>5</v>
      </c>
      <c r="F11" s="505">
        <v>4</v>
      </c>
      <c r="G11" s="505">
        <f>SUM(E11:F11)</f>
        <v>9</v>
      </c>
      <c r="H11" s="505">
        <f>D11+G11</f>
        <v>30</v>
      </c>
      <c r="I11" s="505">
        <f>C11-H11</f>
        <v>0</v>
      </c>
      <c r="J11" s="505">
        <f>I11</f>
        <v>0</v>
      </c>
      <c r="K11" s="505">
        <v>0</v>
      </c>
      <c r="L11" s="49"/>
    </row>
    <row r="12" spans="1:12" ht="16.5" customHeight="1">
      <c r="A12" s="55">
        <v>2</v>
      </c>
      <c r="B12" s="56" t="s">
        <v>719</v>
      </c>
      <c r="C12" s="50">
        <v>31</v>
      </c>
      <c r="D12" s="49">
        <v>22</v>
      </c>
      <c r="E12" s="505">
        <v>4</v>
      </c>
      <c r="F12" s="505">
        <v>5</v>
      </c>
      <c r="G12" s="505">
        <f aca="true" t="shared" si="0" ref="G12:G22">SUM(E12:F12)</f>
        <v>9</v>
      </c>
      <c r="H12" s="505">
        <f aca="true" t="shared" si="1" ref="H12:H22">D12+G12</f>
        <v>31</v>
      </c>
      <c r="I12" s="505">
        <f aca="true" t="shared" si="2" ref="I12:I22">C12-H12</f>
        <v>0</v>
      </c>
      <c r="J12" s="505">
        <f aca="true" t="shared" si="3" ref="J12:J22">I12</f>
        <v>0</v>
      </c>
      <c r="K12" s="505">
        <v>0</v>
      </c>
      <c r="L12" s="49"/>
    </row>
    <row r="13" spans="1:12" ht="16.5" customHeight="1">
      <c r="A13" s="55">
        <v>3</v>
      </c>
      <c r="B13" s="56" t="s">
        <v>720</v>
      </c>
      <c r="C13" s="50">
        <v>30</v>
      </c>
      <c r="D13" s="49"/>
      <c r="E13" s="505">
        <v>4</v>
      </c>
      <c r="F13" s="505">
        <v>6</v>
      </c>
      <c r="G13" s="505">
        <f t="shared" si="0"/>
        <v>10</v>
      </c>
      <c r="H13" s="505">
        <f t="shared" si="1"/>
        <v>10</v>
      </c>
      <c r="I13" s="505">
        <f t="shared" si="2"/>
        <v>20</v>
      </c>
      <c r="J13" s="505">
        <f t="shared" si="3"/>
        <v>20</v>
      </c>
      <c r="K13" s="505">
        <v>0</v>
      </c>
      <c r="L13" s="49"/>
    </row>
    <row r="14" spans="1:12" ht="16.5" customHeight="1">
      <c r="A14" s="55">
        <v>4</v>
      </c>
      <c r="B14" s="56" t="s">
        <v>721</v>
      </c>
      <c r="C14" s="50">
        <v>31</v>
      </c>
      <c r="D14" s="49"/>
      <c r="E14" s="505">
        <v>5</v>
      </c>
      <c r="F14" s="505">
        <v>4</v>
      </c>
      <c r="G14" s="505">
        <f t="shared" si="0"/>
        <v>9</v>
      </c>
      <c r="H14" s="505">
        <f t="shared" si="1"/>
        <v>9</v>
      </c>
      <c r="I14" s="505">
        <f t="shared" si="2"/>
        <v>22</v>
      </c>
      <c r="J14" s="505">
        <f t="shared" si="3"/>
        <v>22</v>
      </c>
      <c r="K14" s="505">
        <v>0</v>
      </c>
      <c r="L14" s="49"/>
    </row>
    <row r="15" spans="1:12" ht="16.5" customHeight="1">
      <c r="A15" s="55">
        <v>5</v>
      </c>
      <c r="B15" s="56" t="s">
        <v>722</v>
      </c>
      <c r="C15" s="50">
        <v>31</v>
      </c>
      <c r="D15" s="49"/>
      <c r="E15" s="505">
        <v>4</v>
      </c>
      <c r="F15" s="505">
        <v>10</v>
      </c>
      <c r="G15" s="505">
        <f t="shared" si="0"/>
        <v>14</v>
      </c>
      <c r="H15" s="505">
        <f t="shared" si="1"/>
        <v>14</v>
      </c>
      <c r="I15" s="505">
        <f t="shared" si="2"/>
        <v>17</v>
      </c>
      <c r="J15" s="505">
        <f t="shared" si="3"/>
        <v>17</v>
      </c>
      <c r="K15" s="505">
        <v>0</v>
      </c>
      <c r="L15" s="49"/>
    </row>
    <row r="16" spans="1:12" s="54" customFormat="1" ht="16.5" customHeight="1">
      <c r="A16" s="55">
        <v>6</v>
      </c>
      <c r="B16" s="56" t="s">
        <v>723</v>
      </c>
      <c r="C16" s="55">
        <v>30</v>
      </c>
      <c r="D16" s="56"/>
      <c r="E16" s="506">
        <v>5</v>
      </c>
      <c r="F16" s="506">
        <v>6</v>
      </c>
      <c r="G16" s="505">
        <f t="shared" si="0"/>
        <v>11</v>
      </c>
      <c r="H16" s="505">
        <f t="shared" si="1"/>
        <v>11</v>
      </c>
      <c r="I16" s="505">
        <f t="shared" si="2"/>
        <v>19</v>
      </c>
      <c r="J16" s="505">
        <f t="shared" si="3"/>
        <v>19</v>
      </c>
      <c r="K16" s="505">
        <v>0</v>
      </c>
      <c r="L16" s="56"/>
    </row>
    <row r="17" spans="1:12" s="54" customFormat="1" ht="16.5" customHeight="1">
      <c r="A17" s="55">
        <v>7</v>
      </c>
      <c r="B17" s="56" t="s">
        <v>724</v>
      </c>
      <c r="C17" s="55">
        <v>31</v>
      </c>
      <c r="D17" s="56"/>
      <c r="E17" s="506">
        <v>4</v>
      </c>
      <c r="F17" s="506">
        <v>6</v>
      </c>
      <c r="G17" s="505">
        <f t="shared" si="0"/>
        <v>10</v>
      </c>
      <c r="H17" s="505">
        <f t="shared" si="1"/>
        <v>10</v>
      </c>
      <c r="I17" s="505">
        <f t="shared" si="2"/>
        <v>21</v>
      </c>
      <c r="J17" s="505">
        <f t="shared" si="3"/>
        <v>21</v>
      </c>
      <c r="K17" s="505">
        <v>0</v>
      </c>
      <c r="L17" s="56"/>
    </row>
    <row r="18" spans="1:12" s="54" customFormat="1" ht="16.5" customHeight="1">
      <c r="A18" s="55">
        <v>8</v>
      </c>
      <c r="B18" s="56" t="s">
        <v>725</v>
      </c>
      <c r="C18" s="55">
        <v>30</v>
      </c>
      <c r="D18" s="56"/>
      <c r="E18" s="506">
        <v>4</v>
      </c>
      <c r="F18" s="506">
        <v>6</v>
      </c>
      <c r="G18" s="505">
        <f t="shared" si="0"/>
        <v>10</v>
      </c>
      <c r="H18" s="505">
        <f t="shared" si="1"/>
        <v>10</v>
      </c>
      <c r="I18" s="505">
        <f t="shared" si="2"/>
        <v>20</v>
      </c>
      <c r="J18" s="505">
        <f t="shared" si="3"/>
        <v>20</v>
      </c>
      <c r="K18" s="505">
        <v>0</v>
      </c>
      <c r="L18" s="56"/>
    </row>
    <row r="19" spans="1:12" s="54" customFormat="1" ht="16.5" customHeight="1">
      <c r="A19" s="55">
        <v>9</v>
      </c>
      <c r="B19" s="56" t="s">
        <v>726</v>
      </c>
      <c r="C19" s="55">
        <v>31</v>
      </c>
      <c r="D19" s="56"/>
      <c r="E19" s="506">
        <v>5</v>
      </c>
      <c r="F19" s="506">
        <v>8</v>
      </c>
      <c r="G19" s="505">
        <f t="shared" si="0"/>
        <v>13</v>
      </c>
      <c r="H19" s="505">
        <f t="shared" si="1"/>
        <v>13</v>
      </c>
      <c r="I19" s="505">
        <f t="shared" si="2"/>
        <v>18</v>
      </c>
      <c r="J19" s="505">
        <f t="shared" si="3"/>
        <v>18</v>
      </c>
      <c r="K19" s="505">
        <v>0</v>
      </c>
      <c r="L19" s="56"/>
    </row>
    <row r="20" spans="1:12" s="54" customFormat="1" ht="16.5" customHeight="1">
      <c r="A20" s="55">
        <v>10</v>
      </c>
      <c r="B20" s="56" t="s">
        <v>727</v>
      </c>
      <c r="C20" s="55">
        <v>31</v>
      </c>
      <c r="D20" s="56"/>
      <c r="E20" s="506">
        <v>4</v>
      </c>
      <c r="F20" s="506">
        <v>5</v>
      </c>
      <c r="G20" s="505">
        <f t="shared" si="0"/>
        <v>9</v>
      </c>
      <c r="H20" s="505">
        <f t="shared" si="1"/>
        <v>9</v>
      </c>
      <c r="I20" s="505">
        <f t="shared" si="2"/>
        <v>22</v>
      </c>
      <c r="J20" s="505">
        <f t="shared" si="3"/>
        <v>22</v>
      </c>
      <c r="K20" s="505">
        <v>0</v>
      </c>
      <c r="L20" s="56"/>
    </row>
    <row r="21" spans="1:12" s="54" customFormat="1" ht="16.5" customHeight="1">
      <c r="A21" s="55">
        <v>11</v>
      </c>
      <c r="B21" s="56" t="s">
        <v>728</v>
      </c>
      <c r="C21" s="55">
        <v>28</v>
      </c>
      <c r="D21" s="57"/>
      <c r="E21" s="504">
        <v>4</v>
      </c>
      <c r="F21" s="504">
        <v>5</v>
      </c>
      <c r="G21" s="505">
        <f t="shared" si="0"/>
        <v>9</v>
      </c>
      <c r="H21" s="505">
        <f t="shared" si="1"/>
        <v>9</v>
      </c>
      <c r="I21" s="505">
        <f t="shared" si="2"/>
        <v>19</v>
      </c>
      <c r="J21" s="505">
        <f t="shared" si="3"/>
        <v>19</v>
      </c>
      <c r="K21" s="505">
        <v>0</v>
      </c>
      <c r="L21" s="56"/>
    </row>
    <row r="22" spans="1:12" s="54" customFormat="1" ht="16.5" customHeight="1">
      <c r="A22" s="55">
        <v>12</v>
      </c>
      <c r="B22" s="56" t="s">
        <v>729</v>
      </c>
      <c r="C22" s="55">
        <v>31</v>
      </c>
      <c r="D22" s="57"/>
      <c r="E22" s="504">
        <v>4</v>
      </c>
      <c r="F22" s="504">
        <v>5</v>
      </c>
      <c r="G22" s="505">
        <f t="shared" si="0"/>
        <v>9</v>
      </c>
      <c r="H22" s="505">
        <f t="shared" si="1"/>
        <v>9</v>
      </c>
      <c r="I22" s="505">
        <f t="shared" si="2"/>
        <v>22</v>
      </c>
      <c r="J22" s="505">
        <f t="shared" si="3"/>
        <v>22</v>
      </c>
      <c r="K22" s="505">
        <v>0</v>
      </c>
      <c r="L22" s="56"/>
    </row>
    <row r="23" spans="1:12" s="54" customFormat="1" ht="16.5" customHeight="1">
      <c r="A23" s="56"/>
      <c r="B23" s="58" t="s">
        <v>17</v>
      </c>
      <c r="C23" s="48">
        <v>365</v>
      </c>
      <c r="D23" s="57">
        <v>43</v>
      </c>
      <c r="E23" s="503">
        <v>52</v>
      </c>
      <c r="F23" s="503">
        <v>70</v>
      </c>
      <c r="G23" s="503">
        <v>122</v>
      </c>
      <c r="H23" s="503">
        <v>165</v>
      </c>
      <c r="I23" s="503">
        <v>200</v>
      </c>
      <c r="J23" s="503">
        <v>200</v>
      </c>
      <c r="K23" s="503">
        <v>0</v>
      </c>
      <c r="L23" s="56"/>
    </row>
    <row r="24" spans="1:11" s="54" customFormat="1" ht="11.25" customHeight="1">
      <c r="A24" s="59"/>
      <c r="B24" s="60"/>
      <c r="C24" s="61"/>
      <c r="D24" s="59"/>
      <c r="E24" s="59"/>
      <c r="F24" s="59"/>
      <c r="G24" s="59"/>
      <c r="H24" s="59"/>
      <c r="I24" s="59"/>
      <c r="J24" s="59"/>
      <c r="K24" s="59"/>
    </row>
    <row r="25" spans="1:10" ht="15">
      <c r="A25" s="51" t="s">
        <v>105</v>
      </c>
      <c r="B25" s="51"/>
      <c r="C25" s="51"/>
      <c r="D25" s="51"/>
      <c r="E25" s="51"/>
      <c r="F25" s="51"/>
      <c r="G25" s="51"/>
      <c r="H25" s="51"/>
      <c r="I25" s="51"/>
      <c r="J25" s="51"/>
    </row>
    <row r="26" spans="1:10" ht="15">
      <c r="A26" s="51"/>
      <c r="B26" s="51"/>
      <c r="C26" s="51"/>
      <c r="D26" s="51"/>
      <c r="E26" s="51"/>
      <c r="F26" s="51"/>
      <c r="G26" s="51"/>
      <c r="H26" s="51"/>
      <c r="I26" s="51"/>
      <c r="J26" s="51"/>
    </row>
    <row r="27" spans="1:10" ht="15">
      <c r="A27" s="51"/>
      <c r="B27" s="51"/>
      <c r="C27" s="51"/>
      <c r="D27" s="51"/>
      <c r="E27" s="51"/>
      <c r="F27" s="51"/>
      <c r="G27" s="51"/>
      <c r="H27" s="51"/>
      <c r="I27" s="51"/>
      <c r="J27" s="51"/>
    </row>
    <row r="28" spans="1:11" ht="15">
      <c r="A28" s="51" t="s">
        <v>11</v>
      </c>
      <c r="B28" s="51" t="s">
        <v>944</v>
      </c>
      <c r="C28" s="51"/>
      <c r="D28" s="51"/>
      <c r="E28" s="51"/>
      <c r="F28" s="51"/>
      <c r="G28" s="51"/>
      <c r="H28" s="51"/>
      <c r="I28" s="51"/>
      <c r="J28" s="852" t="s">
        <v>973</v>
      </c>
      <c r="K28" s="852"/>
    </row>
    <row r="29" spans="1:11" ht="15">
      <c r="A29" s="853" t="s">
        <v>13</v>
      </c>
      <c r="B29" s="853"/>
      <c r="C29" s="853"/>
      <c r="D29" s="853"/>
      <c r="E29" s="853"/>
      <c r="F29" s="853"/>
      <c r="G29" s="853"/>
      <c r="H29" s="853"/>
      <c r="I29" s="853"/>
      <c r="J29" s="853"/>
      <c r="K29" s="853"/>
    </row>
    <row r="30" spans="1:11" ht="15">
      <c r="A30" s="853" t="s">
        <v>948</v>
      </c>
      <c r="B30" s="853"/>
      <c r="C30" s="853"/>
      <c r="D30" s="853"/>
      <c r="E30" s="853"/>
      <c r="F30" s="853"/>
      <c r="G30" s="853"/>
      <c r="H30" s="853"/>
      <c r="I30" s="853"/>
      <c r="J30" s="853"/>
      <c r="K30" s="853"/>
    </row>
    <row r="31" spans="1:11" ht="15">
      <c r="A31" s="51"/>
      <c r="B31" s="51"/>
      <c r="C31" s="51"/>
      <c r="D31" s="51"/>
      <c r="E31" s="51"/>
      <c r="F31" s="51"/>
      <c r="G31" s="51"/>
      <c r="H31" s="51" t="s">
        <v>83</v>
      </c>
      <c r="I31" s="51"/>
      <c r="J31" s="51"/>
      <c r="K31" s="51"/>
    </row>
  </sheetData>
  <sheetProtection/>
  <mergeCells count="19">
    <mergeCell ref="K7:K9"/>
    <mergeCell ref="D8:D9"/>
    <mergeCell ref="E8:G8"/>
    <mergeCell ref="I7:I9"/>
    <mergeCell ref="C1:H1"/>
    <mergeCell ref="J1:K1"/>
    <mergeCell ref="A3:K3"/>
    <mergeCell ref="A2:K2"/>
    <mergeCell ref="A6:B6"/>
    <mergeCell ref="L7:L9"/>
    <mergeCell ref="J28:K28"/>
    <mergeCell ref="A29:K29"/>
    <mergeCell ref="A30:K30"/>
    <mergeCell ref="A5:K5"/>
    <mergeCell ref="A7:A9"/>
    <mergeCell ref="B7:B9"/>
    <mergeCell ref="C7:C9"/>
    <mergeCell ref="D7:H7"/>
    <mergeCell ref="J7: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6.xml><?xml version="1.0" encoding="utf-8"?>
<worksheet xmlns="http://schemas.openxmlformats.org/spreadsheetml/2006/main" xmlns:r="http://schemas.openxmlformats.org/officeDocument/2006/relationships">
  <sheetPr>
    <pageSetUpPr fitToPage="1"/>
  </sheetPr>
  <dimension ref="A1:S31"/>
  <sheetViews>
    <sheetView zoomScaleSheetLayoutView="100" zoomScalePageLayoutView="0" workbookViewId="0" topLeftCell="A4">
      <selection activeCell="I28" sqref="I28:J28"/>
    </sheetView>
  </sheetViews>
  <sheetFormatPr defaultColWidth="8.8515625" defaultRowHeight="12.75"/>
  <cols>
    <col min="1" max="1" width="4.7109375" style="46" customWidth="1"/>
    <col min="2" max="2" width="14.7109375" style="46" customWidth="1"/>
    <col min="3" max="3" width="11.7109375" style="46" customWidth="1"/>
    <col min="4" max="4" width="12.00390625" style="46" customWidth="1"/>
    <col min="5" max="5" width="11.8515625" style="46" customWidth="1"/>
    <col min="6" max="6" width="18.8515625" style="46" customWidth="1"/>
    <col min="7" max="7" width="10.140625" style="46" customWidth="1"/>
    <col min="8" max="8" width="14.7109375" style="46" customWidth="1"/>
    <col min="9" max="9" width="15.28125" style="46" customWidth="1"/>
    <col min="10" max="10" width="14.7109375" style="46" customWidth="1"/>
    <col min="11" max="11" width="11.8515625" style="46" customWidth="1"/>
    <col min="12" max="16384" width="8.8515625" style="46" customWidth="1"/>
  </cols>
  <sheetData>
    <row r="1" spans="3:10" ht="15" customHeight="1">
      <c r="C1" s="568"/>
      <c r="D1" s="568"/>
      <c r="E1" s="568"/>
      <c r="F1" s="568"/>
      <c r="G1" s="568"/>
      <c r="H1" s="568"/>
      <c r="I1" s="164"/>
      <c r="J1" s="38" t="s">
        <v>549</v>
      </c>
    </row>
    <row r="2" spans="1:10" s="53" customFormat="1" ht="19.5" customHeight="1">
      <c r="A2" s="857" t="s">
        <v>0</v>
      </c>
      <c r="B2" s="857"/>
      <c r="C2" s="857"/>
      <c r="D2" s="857"/>
      <c r="E2" s="857"/>
      <c r="F2" s="857"/>
      <c r="G2" s="857"/>
      <c r="H2" s="857"/>
      <c r="I2" s="857"/>
      <c r="J2" s="857"/>
    </row>
    <row r="3" spans="1:10" s="53" customFormat="1" ht="19.5" customHeight="1">
      <c r="A3" s="856" t="s">
        <v>653</v>
      </c>
      <c r="B3" s="856"/>
      <c r="C3" s="856"/>
      <c r="D3" s="856"/>
      <c r="E3" s="856"/>
      <c r="F3" s="856"/>
      <c r="G3" s="856"/>
      <c r="H3" s="856"/>
      <c r="I3" s="856"/>
      <c r="J3" s="856"/>
    </row>
    <row r="4" spans="1:10" s="53" customFormat="1" ht="14.25" customHeight="1">
      <c r="A4" s="62"/>
      <c r="B4" s="62"/>
      <c r="C4" s="62"/>
      <c r="D4" s="62"/>
      <c r="E4" s="62"/>
      <c r="F4" s="62"/>
      <c r="G4" s="62"/>
      <c r="H4" s="62"/>
      <c r="I4" s="62"/>
      <c r="J4" s="62"/>
    </row>
    <row r="5" spans="1:10" s="53" customFormat="1" ht="18" customHeight="1">
      <c r="A5" s="796" t="s">
        <v>730</v>
      </c>
      <c r="B5" s="796"/>
      <c r="C5" s="796"/>
      <c r="D5" s="796"/>
      <c r="E5" s="796"/>
      <c r="F5" s="796"/>
      <c r="G5" s="796"/>
      <c r="H5" s="796"/>
      <c r="I5" s="796"/>
      <c r="J5" s="796"/>
    </row>
    <row r="6" spans="1:10" ht="15.75">
      <c r="A6" s="595" t="s">
        <v>931</v>
      </c>
      <c r="B6" s="595"/>
      <c r="C6" s="134"/>
      <c r="D6" s="134"/>
      <c r="E6" s="134"/>
      <c r="F6" s="134"/>
      <c r="G6" s="134"/>
      <c r="H6" s="134"/>
      <c r="I6" s="162"/>
      <c r="J6" s="162"/>
    </row>
    <row r="7" spans="1:11" ht="29.25" customHeight="1">
      <c r="A7" s="854" t="s">
        <v>73</v>
      </c>
      <c r="B7" s="854" t="s">
        <v>74</v>
      </c>
      <c r="C7" s="854" t="s">
        <v>75</v>
      </c>
      <c r="D7" s="854" t="s">
        <v>158</v>
      </c>
      <c r="E7" s="854"/>
      <c r="F7" s="854"/>
      <c r="G7" s="854"/>
      <c r="H7" s="854"/>
      <c r="I7" s="610" t="s">
        <v>248</v>
      </c>
      <c r="J7" s="854" t="s">
        <v>76</v>
      </c>
      <c r="K7" s="854" t="s">
        <v>229</v>
      </c>
    </row>
    <row r="8" spans="1:19" ht="33.75" customHeight="1">
      <c r="A8" s="854"/>
      <c r="B8" s="854"/>
      <c r="C8" s="854"/>
      <c r="D8" s="854" t="s">
        <v>78</v>
      </c>
      <c r="E8" s="854" t="s">
        <v>79</v>
      </c>
      <c r="F8" s="854"/>
      <c r="G8" s="854"/>
      <c r="H8" s="610" t="s">
        <v>80</v>
      </c>
      <c r="I8" s="855"/>
      <c r="J8" s="854"/>
      <c r="K8" s="854"/>
      <c r="R8" s="52"/>
      <c r="S8" s="52"/>
    </row>
    <row r="9" spans="1:11" ht="33.75" customHeight="1">
      <c r="A9" s="854"/>
      <c r="B9" s="854"/>
      <c r="C9" s="854"/>
      <c r="D9" s="854"/>
      <c r="E9" s="48" t="s">
        <v>81</v>
      </c>
      <c r="F9" s="48" t="s">
        <v>82</v>
      </c>
      <c r="G9" s="48" t="s">
        <v>17</v>
      </c>
      <c r="H9" s="611"/>
      <c r="I9" s="611"/>
      <c r="J9" s="854"/>
      <c r="K9" s="854"/>
    </row>
    <row r="10" spans="1:11" s="54" customFormat="1" ht="16.5" customHeight="1">
      <c r="A10" s="48">
        <v>1</v>
      </c>
      <c r="B10" s="48">
        <v>2</v>
      </c>
      <c r="C10" s="48">
        <v>3</v>
      </c>
      <c r="D10" s="48">
        <v>4</v>
      </c>
      <c r="E10" s="48">
        <v>5</v>
      </c>
      <c r="F10" s="48">
        <v>6</v>
      </c>
      <c r="G10" s="48">
        <v>7</v>
      </c>
      <c r="H10" s="48">
        <v>8</v>
      </c>
      <c r="I10" s="48">
        <v>9</v>
      </c>
      <c r="J10" s="48">
        <v>10</v>
      </c>
      <c r="K10" s="48">
        <v>11</v>
      </c>
    </row>
    <row r="11" spans="1:11" ht="16.5" customHeight="1">
      <c r="A11" s="55">
        <v>1</v>
      </c>
      <c r="B11" s="56" t="s">
        <v>718</v>
      </c>
      <c r="C11" s="50">
        <v>30</v>
      </c>
      <c r="D11" s="49">
        <v>21</v>
      </c>
      <c r="E11" s="505">
        <v>5</v>
      </c>
      <c r="F11" s="505">
        <v>2</v>
      </c>
      <c r="G11" s="508">
        <f>SUM(E11:F11)</f>
        <v>7</v>
      </c>
      <c r="H11" s="508">
        <f>D11+G11</f>
        <v>28</v>
      </c>
      <c r="I11" s="508">
        <f>C11-H11</f>
        <v>2</v>
      </c>
      <c r="J11" s="508">
        <f>I11</f>
        <v>2</v>
      </c>
      <c r="K11" s="49"/>
    </row>
    <row r="12" spans="1:11" ht="16.5" customHeight="1">
      <c r="A12" s="55">
        <v>2</v>
      </c>
      <c r="B12" s="56" t="s">
        <v>719</v>
      </c>
      <c r="C12" s="50">
        <v>31</v>
      </c>
      <c r="D12" s="49">
        <v>22</v>
      </c>
      <c r="E12" s="505">
        <v>4</v>
      </c>
      <c r="F12" s="505">
        <v>2</v>
      </c>
      <c r="G12" s="508">
        <f aca="true" t="shared" si="0" ref="G12:G22">SUM(E12:F12)</f>
        <v>6</v>
      </c>
      <c r="H12" s="508">
        <f aca="true" t="shared" si="1" ref="H12:H22">D12+G12</f>
        <v>28</v>
      </c>
      <c r="I12" s="508">
        <f aca="true" t="shared" si="2" ref="I12:I22">C12-H12</f>
        <v>3</v>
      </c>
      <c r="J12" s="508">
        <f aca="true" t="shared" si="3" ref="J12:J22">I12</f>
        <v>3</v>
      </c>
      <c r="K12" s="49"/>
    </row>
    <row r="13" spans="1:11" ht="16.5" customHeight="1">
      <c r="A13" s="55">
        <v>3</v>
      </c>
      <c r="B13" s="56" t="s">
        <v>720</v>
      </c>
      <c r="C13" s="50">
        <v>30</v>
      </c>
      <c r="D13" s="49"/>
      <c r="E13" s="505">
        <v>4</v>
      </c>
      <c r="F13" s="505">
        <v>4</v>
      </c>
      <c r="G13" s="508">
        <f t="shared" si="0"/>
        <v>8</v>
      </c>
      <c r="H13" s="508">
        <f t="shared" si="1"/>
        <v>8</v>
      </c>
      <c r="I13" s="508">
        <f t="shared" si="2"/>
        <v>22</v>
      </c>
      <c r="J13" s="508">
        <f t="shared" si="3"/>
        <v>22</v>
      </c>
      <c r="K13" s="56"/>
    </row>
    <row r="14" spans="1:11" ht="16.5" customHeight="1">
      <c r="A14" s="55">
        <v>4</v>
      </c>
      <c r="B14" s="56" t="s">
        <v>721</v>
      </c>
      <c r="C14" s="50">
        <v>31</v>
      </c>
      <c r="D14" s="49"/>
      <c r="E14" s="505">
        <v>5</v>
      </c>
      <c r="F14" s="505">
        <v>2</v>
      </c>
      <c r="G14" s="508">
        <f t="shared" si="0"/>
        <v>7</v>
      </c>
      <c r="H14" s="508">
        <f t="shared" si="1"/>
        <v>7</v>
      </c>
      <c r="I14" s="508">
        <f t="shared" si="2"/>
        <v>24</v>
      </c>
      <c r="J14" s="508">
        <f t="shared" si="3"/>
        <v>24</v>
      </c>
      <c r="K14" s="56"/>
    </row>
    <row r="15" spans="1:11" ht="16.5" customHeight="1">
      <c r="A15" s="55">
        <v>5</v>
      </c>
      <c r="B15" s="56" t="s">
        <v>722</v>
      </c>
      <c r="C15" s="50">
        <v>31</v>
      </c>
      <c r="D15" s="49"/>
      <c r="E15" s="505">
        <v>4</v>
      </c>
      <c r="F15" s="505">
        <v>10</v>
      </c>
      <c r="G15" s="508">
        <f t="shared" si="0"/>
        <v>14</v>
      </c>
      <c r="H15" s="508">
        <f t="shared" si="1"/>
        <v>14</v>
      </c>
      <c r="I15" s="508">
        <f t="shared" si="2"/>
        <v>17</v>
      </c>
      <c r="J15" s="508">
        <f t="shared" si="3"/>
        <v>17</v>
      </c>
      <c r="K15" s="56"/>
    </row>
    <row r="16" spans="1:11" s="54" customFormat="1" ht="16.5" customHeight="1">
      <c r="A16" s="55">
        <v>6</v>
      </c>
      <c r="B16" s="56" t="s">
        <v>723</v>
      </c>
      <c r="C16" s="55">
        <v>30</v>
      </c>
      <c r="D16" s="56"/>
      <c r="E16" s="506">
        <v>5</v>
      </c>
      <c r="F16" s="506">
        <v>3</v>
      </c>
      <c r="G16" s="508">
        <f t="shared" si="0"/>
        <v>8</v>
      </c>
      <c r="H16" s="508">
        <f t="shared" si="1"/>
        <v>8</v>
      </c>
      <c r="I16" s="508">
        <f t="shared" si="2"/>
        <v>22</v>
      </c>
      <c r="J16" s="508">
        <f t="shared" si="3"/>
        <v>22</v>
      </c>
      <c r="K16" s="56"/>
    </row>
    <row r="17" spans="1:11" s="54" customFormat="1" ht="16.5" customHeight="1">
      <c r="A17" s="55">
        <v>7</v>
      </c>
      <c r="B17" s="56" t="s">
        <v>724</v>
      </c>
      <c r="C17" s="55">
        <v>31</v>
      </c>
      <c r="D17" s="56"/>
      <c r="E17" s="506">
        <v>4</v>
      </c>
      <c r="F17" s="506">
        <v>4</v>
      </c>
      <c r="G17" s="508">
        <f t="shared" si="0"/>
        <v>8</v>
      </c>
      <c r="H17" s="508">
        <f t="shared" si="1"/>
        <v>8</v>
      </c>
      <c r="I17" s="508">
        <f t="shared" si="2"/>
        <v>23</v>
      </c>
      <c r="J17" s="508">
        <f t="shared" si="3"/>
        <v>23</v>
      </c>
      <c r="K17" s="56"/>
    </row>
    <row r="18" spans="1:11" s="54" customFormat="1" ht="16.5" customHeight="1">
      <c r="A18" s="55">
        <v>8</v>
      </c>
      <c r="B18" s="56" t="s">
        <v>725</v>
      </c>
      <c r="C18" s="55">
        <v>30</v>
      </c>
      <c r="D18" s="56"/>
      <c r="E18" s="506">
        <v>4</v>
      </c>
      <c r="F18" s="506">
        <v>4</v>
      </c>
      <c r="G18" s="508">
        <f t="shared" si="0"/>
        <v>8</v>
      </c>
      <c r="H18" s="508">
        <f t="shared" si="1"/>
        <v>8</v>
      </c>
      <c r="I18" s="508">
        <f t="shared" si="2"/>
        <v>22</v>
      </c>
      <c r="J18" s="508">
        <f t="shared" si="3"/>
        <v>22</v>
      </c>
      <c r="K18" s="56"/>
    </row>
    <row r="19" spans="1:11" s="54" customFormat="1" ht="16.5" customHeight="1">
      <c r="A19" s="55">
        <v>9</v>
      </c>
      <c r="B19" s="56" t="s">
        <v>726</v>
      </c>
      <c r="C19" s="55">
        <v>31</v>
      </c>
      <c r="D19" s="56"/>
      <c r="E19" s="506">
        <v>5</v>
      </c>
      <c r="F19" s="506">
        <v>8</v>
      </c>
      <c r="G19" s="508">
        <f t="shared" si="0"/>
        <v>13</v>
      </c>
      <c r="H19" s="508">
        <f t="shared" si="1"/>
        <v>13</v>
      </c>
      <c r="I19" s="508">
        <f t="shared" si="2"/>
        <v>18</v>
      </c>
      <c r="J19" s="508">
        <f t="shared" si="3"/>
        <v>18</v>
      </c>
      <c r="K19" s="56"/>
    </row>
    <row r="20" spans="1:11" s="54" customFormat="1" ht="16.5" customHeight="1">
      <c r="A20" s="55">
        <v>10</v>
      </c>
      <c r="B20" s="56" t="s">
        <v>727</v>
      </c>
      <c r="C20" s="55">
        <v>31</v>
      </c>
      <c r="D20" s="56"/>
      <c r="E20" s="506">
        <v>4</v>
      </c>
      <c r="F20" s="506">
        <v>2</v>
      </c>
      <c r="G20" s="508">
        <f t="shared" si="0"/>
        <v>6</v>
      </c>
      <c r="H20" s="508">
        <f t="shared" si="1"/>
        <v>6</v>
      </c>
      <c r="I20" s="508">
        <f t="shared" si="2"/>
        <v>25</v>
      </c>
      <c r="J20" s="508">
        <f t="shared" si="3"/>
        <v>25</v>
      </c>
      <c r="K20" s="56"/>
    </row>
    <row r="21" spans="1:11" s="54" customFormat="1" ht="16.5" customHeight="1">
      <c r="A21" s="55">
        <v>11</v>
      </c>
      <c r="B21" s="56" t="s">
        <v>728</v>
      </c>
      <c r="C21" s="55">
        <v>28</v>
      </c>
      <c r="D21" s="57"/>
      <c r="E21" s="504">
        <v>4</v>
      </c>
      <c r="F21" s="504">
        <v>4</v>
      </c>
      <c r="G21" s="508">
        <f t="shared" si="0"/>
        <v>8</v>
      </c>
      <c r="H21" s="508">
        <f t="shared" si="1"/>
        <v>8</v>
      </c>
      <c r="I21" s="508">
        <f t="shared" si="2"/>
        <v>20</v>
      </c>
      <c r="J21" s="508">
        <f t="shared" si="3"/>
        <v>20</v>
      </c>
      <c r="K21" s="56"/>
    </row>
    <row r="22" spans="1:11" s="54" customFormat="1" ht="16.5" customHeight="1">
      <c r="A22" s="55">
        <v>12</v>
      </c>
      <c r="B22" s="56" t="s">
        <v>729</v>
      </c>
      <c r="C22" s="55">
        <v>31</v>
      </c>
      <c r="D22" s="57"/>
      <c r="E22" s="504">
        <v>4</v>
      </c>
      <c r="F22" s="504">
        <v>5</v>
      </c>
      <c r="G22" s="508">
        <f t="shared" si="0"/>
        <v>9</v>
      </c>
      <c r="H22" s="508">
        <f t="shared" si="1"/>
        <v>9</v>
      </c>
      <c r="I22" s="508">
        <f t="shared" si="2"/>
        <v>22</v>
      </c>
      <c r="J22" s="508">
        <f t="shared" si="3"/>
        <v>22</v>
      </c>
      <c r="K22" s="56"/>
    </row>
    <row r="23" spans="1:11" s="54" customFormat="1" ht="16.5" customHeight="1">
      <c r="A23" s="56"/>
      <c r="B23" s="58" t="s">
        <v>17</v>
      </c>
      <c r="C23" s="55">
        <v>365</v>
      </c>
      <c r="D23" s="56">
        <v>43</v>
      </c>
      <c r="E23" s="507">
        <v>52</v>
      </c>
      <c r="F23" s="507">
        <v>50</v>
      </c>
      <c r="G23" s="507">
        <v>102</v>
      </c>
      <c r="H23" s="507">
        <v>145</v>
      </c>
      <c r="I23" s="507">
        <v>220</v>
      </c>
      <c r="J23" s="507">
        <v>220</v>
      </c>
      <c r="K23" s="56"/>
    </row>
    <row r="24" spans="1:10" ht="15">
      <c r="A24" s="51" t="s">
        <v>105</v>
      </c>
      <c r="B24" s="51"/>
      <c r="C24" s="51"/>
      <c r="D24" s="51"/>
      <c r="E24" s="51"/>
      <c r="F24" s="51"/>
      <c r="G24" s="51"/>
      <c r="H24" s="51"/>
      <c r="I24" s="51"/>
      <c r="J24" s="51"/>
    </row>
    <row r="25" spans="1:10" ht="15">
      <c r="A25" s="51"/>
      <c r="B25" s="51"/>
      <c r="C25" s="51"/>
      <c r="D25" s="51"/>
      <c r="E25" s="51"/>
      <c r="F25" s="51"/>
      <c r="G25" s="51"/>
      <c r="H25" s="51"/>
      <c r="I25" s="51"/>
      <c r="J25" s="51"/>
    </row>
    <row r="26" spans="1:10" ht="15">
      <c r="A26" s="51"/>
      <c r="B26" s="51"/>
      <c r="C26" s="51"/>
      <c r="D26" s="51"/>
      <c r="E26" s="51"/>
      <c r="F26" s="51"/>
      <c r="G26" s="51"/>
      <c r="H26" s="51"/>
      <c r="I26" s="51"/>
      <c r="J26" s="51"/>
    </row>
    <row r="27" ht="14.25">
      <c r="D27" s="46" t="s">
        <v>10</v>
      </c>
    </row>
    <row r="28" spans="1:10" ht="15">
      <c r="A28" s="51" t="s">
        <v>936</v>
      </c>
      <c r="B28" s="51"/>
      <c r="C28" s="51"/>
      <c r="D28" s="51"/>
      <c r="E28" s="51"/>
      <c r="F28" s="51"/>
      <c r="G28" s="51"/>
      <c r="H28" s="51"/>
      <c r="I28" s="568" t="s">
        <v>973</v>
      </c>
      <c r="J28" s="568"/>
    </row>
    <row r="29" spans="1:10" ht="15">
      <c r="A29" s="853" t="s">
        <v>13</v>
      </c>
      <c r="B29" s="853"/>
      <c r="C29" s="853"/>
      <c r="D29" s="853"/>
      <c r="E29" s="853"/>
      <c r="F29" s="853"/>
      <c r="G29" s="853"/>
      <c r="H29" s="853"/>
      <c r="I29" s="853"/>
      <c r="J29" s="853"/>
    </row>
    <row r="30" spans="1:10" ht="15">
      <c r="A30" s="853" t="s">
        <v>948</v>
      </c>
      <c r="B30" s="853"/>
      <c r="C30" s="853"/>
      <c r="D30" s="853"/>
      <c r="E30" s="853"/>
      <c r="F30" s="853"/>
      <c r="G30" s="853"/>
      <c r="H30" s="853"/>
      <c r="I30" s="853"/>
      <c r="J30" s="853"/>
    </row>
    <row r="31" spans="1:10" ht="15">
      <c r="A31" s="51"/>
      <c r="B31" s="51"/>
      <c r="C31" s="51"/>
      <c r="D31" s="51"/>
      <c r="E31" s="51"/>
      <c r="F31" s="51"/>
      <c r="G31" s="51"/>
      <c r="H31" s="51" t="s">
        <v>83</v>
      </c>
      <c r="I31" s="51"/>
      <c r="J31" s="51"/>
    </row>
  </sheetData>
  <sheetProtection/>
  <mergeCells count="18">
    <mergeCell ref="I7:I9"/>
    <mergeCell ref="K7:K9"/>
    <mergeCell ref="H8:H9"/>
    <mergeCell ref="C1:H1"/>
    <mergeCell ref="A2:J2"/>
    <mergeCell ref="A3:J3"/>
    <mergeCell ref="A5:J5"/>
    <mergeCell ref="A6:B6"/>
    <mergeCell ref="I28:J28"/>
    <mergeCell ref="A29:J29"/>
    <mergeCell ref="A30:J30"/>
    <mergeCell ref="A7:A9"/>
    <mergeCell ref="B7:B9"/>
    <mergeCell ref="C7:C9"/>
    <mergeCell ref="D7:H7"/>
    <mergeCell ref="J7:J9"/>
    <mergeCell ref="D8:D9"/>
    <mergeCell ref="E8:G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sheetPr>
    <pageSetUpPr fitToPage="1"/>
  </sheetPr>
  <dimension ref="A1:R37"/>
  <sheetViews>
    <sheetView view="pageBreakPreview" zoomScaleNormal="70" zoomScaleSheetLayoutView="100" zoomScalePageLayoutView="0" workbookViewId="0" topLeftCell="A7">
      <selection activeCell="A7" sqref="A1:IV16384"/>
    </sheetView>
  </sheetViews>
  <sheetFormatPr defaultColWidth="8.8515625" defaultRowHeight="12.75"/>
  <cols>
    <col min="1" max="1" width="5.57421875" style="286" customWidth="1"/>
    <col min="2" max="2" width="25.28125" style="286" customWidth="1"/>
    <col min="3" max="3" width="10.28125" style="286" customWidth="1"/>
    <col min="4" max="4" width="8.421875" style="286" customWidth="1"/>
    <col min="5" max="6" width="9.8515625" style="286" customWidth="1"/>
    <col min="7" max="7" width="10.8515625" style="286" customWidth="1"/>
    <col min="8" max="8" width="12.8515625" style="286" customWidth="1"/>
    <col min="9" max="9" width="10.00390625" style="272" customWidth="1"/>
    <col min="10" max="10" width="9.28125" style="272" customWidth="1"/>
    <col min="11" max="11" width="8.00390625" style="272" customWidth="1"/>
    <col min="12" max="14" width="8.140625" style="272" customWidth="1"/>
    <col min="15" max="15" width="8.421875" style="272" customWidth="1"/>
    <col min="16" max="16" width="8.140625" style="272" customWidth="1"/>
    <col min="17" max="17" width="8.8515625" style="272" customWidth="1"/>
    <col min="18" max="18" width="8.140625" style="272" customWidth="1"/>
    <col min="19" max="16384" width="8.8515625" style="272" customWidth="1"/>
  </cols>
  <sheetData>
    <row r="1" spans="7:18" ht="12.75" customHeight="1">
      <c r="G1" s="870"/>
      <c r="H1" s="870"/>
      <c r="I1" s="870"/>
      <c r="J1" s="286"/>
      <c r="K1" s="286"/>
      <c r="L1" s="286"/>
      <c r="M1" s="286"/>
      <c r="N1" s="286"/>
      <c r="O1" s="286"/>
      <c r="P1" s="286"/>
      <c r="Q1" s="872" t="s">
        <v>550</v>
      </c>
      <c r="R1" s="872"/>
    </row>
    <row r="2" spans="1:18" ht="15.75">
      <c r="A2" s="868" t="s">
        <v>0</v>
      </c>
      <c r="B2" s="868"/>
      <c r="C2" s="868"/>
      <c r="D2" s="868"/>
      <c r="E2" s="868"/>
      <c r="F2" s="868"/>
      <c r="G2" s="868"/>
      <c r="H2" s="868"/>
      <c r="I2" s="868"/>
      <c r="J2" s="868"/>
      <c r="K2" s="868"/>
      <c r="L2" s="868"/>
      <c r="M2" s="868"/>
      <c r="N2" s="868"/>
      <c r="O2" s="868"/>
      <c r="P2" s="868"/>
      <c r="Q2" s="868"/>
      <c r="R2" s="868"/>
    </row>
    <row r="3" spans="1:18" ht="18">
      <c r="A3" s="869" t="s">
        <v>653</v>
      </c>
      <c r="B3" s="869"/>
      <c r="C3" s="869"/>
      <c r="D3" s="869"/>
      <c r="E3" s="869"/>
      <c r="F3" s="869"/>
      <c r="G3" s="869"/>
      <c r="H3" s="869"/>
      <c r="I3" s="869"/>
      <c r="J3" s="869"/>
      <c r="K3" s="869"/>
      <c r="L3" s="869"/>
      <c r="M3" s="869"/>
      <c r="N3" s="869"/>
      <c r="O3" s="869"/>
      <c r="P3" s="869"/>
      <c r="Q3" s="869"/>
      <c r="R3" s="869"/>
    </row>
    <row r="4" spans="1:18" ht="12.75" customHeight="1">
      <c r="A4" s="867" t="s">
        <v>737</v>
      </c>
      <c r="B4" s="867"/>
      <c r="C4" s="867"/>
      <c r="D4" s="867"/>
      <c r="E4" s="867"/>
      <c r="F4" s="867"/>
      <c r="G4" s="867"/>
      <c r="H4" s="867"/>
      <c r="I4" s="867"/>
      <c r="J4" s="867"/>
      <c r="K4" s="867"/>
      <c r="L4" s="867"/>
      <c r="M4" s="867"/>
      <c r="N4" s="867"/>
      <c r="O4" s="867"/>
      <c r="P4" s="867"/>
      <c r="Q4" s="867"/>
      <c r="R4" s="867"/>
    </row>
    <row r="5" spans="1:18" s="273" customFormat="1" ht="7.5" customHeight="1">
      <c r="A5" s="867"/>
      <c r="B5" s="867"/>
      <c r="C5" s="867"/>
      <c r="D5" s="867"/>
      <c r="E5" s="867"/>
      <c r="F5" s="867"/>
      <c r="G5" s="867"/>
      <c r="H5" s="867"/>
      <c r="I5" s="867"/>
      <c r="J5" s="867"/>
      <c r="K5" s="867"/>
      <c r="L5" s="867"/>
      <c r="M5" s="867"/>
      <c r="N5" s="867"/>
      <c r="O5" s="867"/>
      <c r="P5" s="867"/>
      <c r="Q5" s="867"/>
      <c r="R5" s="867"/>
    </row>
    <row r="6" spans="1:18" ht="12.75">
      <c r="A6" s="871"/>
      <c r="B6" s="871"/>
      <c r="C6" s="871"/>
      <c r="D6" s="871"/>
      <c r="E6" s="871"/>
      <c r="F6" s="871"/>
      <c r="G6" s="871"/>
      <c r="H6" s="871"/>
      <c r="I6" s="871"/>
      <c r="J6" s="871"/>
      <c r="K6" s="871"/>
      <c r="L6" s="871"/>
      <c r="M6" s="871"/>
      <c r="N6" s="871"/>
      <c r="O6" s="871"/>
      <c r="P6" s="871"/>
      <c r="Q6" s="871"/>
      <c r="R6" s="871"/>
    </row>
    <row r="7" spans="1:18" ht="12.75">
      <c r="A7" s="863" t="s">
        <v>163</v>
      </c>
      <c r="B7" s="863"/>
      <c r="H7" s="287"/>
      <c r="I7" s="286"/>
      <c r="J7" s="286"/>
      <c r="K7" s="286"/>
      <c r="L7" s="859"/>
      <c r="M7" s="859"/>
      <c r="N7" s="859"/>
      <c r="O7" s="859"/>
      <c r="P7" s="859"/>
      <c r="Q7" s="859"/>
      <c r="R7" s="859"/>
    </row>
    <row r="8" spans="1:18" ht="24.75" customHeight="1">
      <c r="A8" s="803" t="s">
        <v>2</v>
      </c>
      <c r="B8" s="803" t="s">
        <v>3</v>
      </c>
      <c r="C8" s="860" t="s">
        <v>502</v>
      </c>
      <c r="D8" s="861"/>
      <c r="E8" s="861"/>
      <c r="F8" s="861"/>
      <c r="G8" s="862"/>
      <c r="H8" s="864" t="s">
        <v>84</v>
      </c>
      <c r="I8" s="860" t="s">
        <v>85</v>
      </c>
      <c r="J8" s="861"/>
      <c r="K8" s="861"/>
      <c r="L8" s="862"/>
      <c r="M8" s="860" t="s">
        <v>731</v>
      </c>
      <c r="N8" s="861"/>
      <c r="O8" s="861"/>
      <c r="P8" s="861"/>
      <c r="Q8" s="861"/>
      <c r="R8" s="861"/>
    </row>
    <row r="9" spans="1:18" ht="44.25" customHeight="1">
      <c r="A9" s="803"/>
      <c r="B9" s="803"/>
      <c r="C9" s="288" t="s">
        <v>5</v>
      </c>
      <c r="D9" s="288" t="s">
        <v>6</v>
      </c>
      <c r="E9" s="288" t="s">
        <v>368</v>
      </c>
      <c r="F9" s="289" t="s">
        <v>99</v>
      </c>
      <c r="G9" s="289" t="s">
        <v>230</v>
      </c>
      <c r="H9" s="865"/>
      <c r="I9" s="288" t="s">
        <v>89</v>
      </c>
      <c r="J9" s="288" t="s">
        <v>19</v>
      </c>
      <c r="K9" s="288" t="s">
        <v>41</v>
      </c>
      <c r="L9" s="288" t="s">
        <v>836</v>
      </c>
      <c r="M9" s="288" t="s">
        <v>17</v>
      </c>
      <c r="N9" s="288" t="s">
        <v>949</v>
      </c>
      <c r="O9" s="288" t="s">
        <v>952</v>
      </c>
      <c r="P9" s="288" t="s">
        <v>950</v>
      </c>
      <c r="Q9" s="288" t="s">
        <v>951</v>
      </c>
      <c r="R9" s="288" t="s">
        <v>736</v>
      </c>
    </row>
    <row r="10" spans="1:18" s="274" customFormat="1" ht="12.75">
      <c r="A10" s="288">
        <v>1</v>
      </c>
      <c r="B10" s="288">
        <v>2</v>
      </c>
      <c r="C10" s="288">
        <v>3</v>
      </c>
      <c r="D10" s="288">
        <v>4</v>
      </c>
      <c r="E10" s="288">
        <v>5</v>
      </c>
      <c r="F10" s="288">
        <v>6</v>
      </c>
      <c r="G10" s="288">
        <v>7</v>
      </c>
      <c r="H10" s="288">
        <v>8</v>
      </c>
      <c r="I10" s="288">
        <v>9</v>
      </c>
      <c r="J10" s="288">
        <v>10</v>
      </c>
      <c r="K10" s="288">
        <v>11</v>
      </c>
      <c r="L10" s="288">
        <v>12</v>
      </c>
      <c r="M10" s="288">
        <v>13</v>
      </c>
      <c r="N10" s="288">
        <v>14</v>
      </c>
      <c r="O10" s="288">
        <v>15</v>
      </c>
      <c r="P10" s="288">
        <v>16</v>
      </c>
      <c r="Q10" s="288">
        <v>17</v>
      </c>
      <c r="R10" s="288">
        <v>18</v>
      </c>
    </row>
    <row r="11" spans="1:18" ht="14.25">
      <c r="A11" s="543">
        <v>1</v>
      </c>
      <c r="B11" s="543" t="s">
        <v>862</v>
      </c>
      <c r="C11" s="544">
        <v>80324</v>
      </c>
      <c r="D11" s="544">
        <v>44127</v>
      </c>
      <c r="E11" s="544">
        <v>873</v>
      </c>
      <c r="F11" s="544"/>
      <c r="G11" s="544">
        <v>125324</v>
      </c>
      <c r="H11" s="545">
        <v>200</v>
      </c>
      <c r="I11" s="546">
        <v>2506.48</v>
      </c>
      <c r="J11" s="546">
        <v>2506.48</v>
      </c>
      <c r="K11" s="510"/>
      <c r="L11" s="510"/>
      <c r="M11" s="290"/>
      <c r="N11" s="290">
        <v>175.45</v>
      </c>
      <c r="O11" s="290">
        <v>150.39</v>
      </c>
      <c r="P11" s="290">
        <v>100.26</v>
      </c>
      <c r="Q11" s="290">
        <v>75.19</v>
      </c>
      <c r="R11" s="290"/>
    </row>
    <row r="12" spans="1:18" ht="14.25">
      <c r="A12" s="543">
        <v>2</v>
      </c>
      <c r="B12" s="543" t="s">
        <v>863</v>
      </c>
      <c r="C12" s="544">
        <v>56143</v>
      </c>
      <c r="D12" s="544">
        <v>46764</v>
      </c>
      <c r="E12" s="544">
        <v>319</v>
      </c>
      <c r="F12" s="544"/>
      <c r="G12" s="544">
        <v>103226</v>
      </c>
      <c r="H12" s="545">
        <v>200</v>
      </c>
      <c r="I12" s="546">
        <v>2064.52</v>
      </c>
      <c r="J12" s="546">
        <v>2064.52</v>
      </c>
      <c r="K12" s="510"/>
      <c r="L12" s="510"/>
      <c r="M12" s="290"/>
      <c r="N12" s="290">
        <v>144.52</v>
      </c>
      <c r="O12" s="290">
        <v>123.87</v>
      </c>
      <c r="P12" s="290">
        <v>82.58</v>
      </c>
      <c r="Q12" s="290">
        <v>61.94</v>
      </c>
      <c r="R12" s="290"/>
    </row>
    <row r="13" spans="1:18" ht="14.25">
      <c r="A13" s="543">
        <v>3</v>
      </c>
      <c r="B13" s="543" t="s">
        <v>864</v>
      </c>
      <c r="C13" s="544">
        <v>14751</v>
      </c>
      <c r="D13" s="544">
        <v>16589</v>
      </c>
      <c r="E13" s="544">
        <v>243</v>
      </c>
      <c r="F13" s="544"/>
      <c r="G13" s="544">
        <v>31583</v>
      </c>
      <c r="H13" s="545">
        <v>200</v>
      </c>
      <c r="I13" s="546">
        <v>631.66</v>
      </c>
      <c r="J13" s="546">
        <v>631.66</v>
      </c>
      <c r="K13" s="510"/>
      <c r="L13" s="510"/>
      <c r="M13" s="290"/>
      <c r="N13" s="290">
        <v>44.22</v>
      </c>
      <c r="O13" s="290">
        <v>37.9</v>
      </c>
      <c r="P13" s="290">
        <v>25.27</v>
      </c>
      <c r="Q13" s="290">
        <v>18.95</v>
      </c>
      <c r="R13" s="290"/>
    </row>
    <row r="14" spans="1:18" ht="14.25">
      <c r="A14" s="543">
        <v>4</v>
      </c>
      <c r="B14" s="543" t="s">
        <v>865</v>
      </c>
      <c r="C14" s="544">
        <v>31417</v>
      </c>
      <c r="D14" s="544">
        <v>39663</v>
      </c>
      <c r="E14" s="544">
        <v>237</v>
      </c>
      <c r="F14" s="544"/>
      <c r="G14" s="544">
        <v>71317</v>
      </c>
      <c r="H14" s="545">
        <v>200</v>
      </c>
      <c r="I14" s="546">
        <v>1426.34</v>
      </c>
      <c r="J14" s="546">
        <v>1426.34</v>
      </c>
      <c r="K14" s="510"/>
      <c r="L14" s="510"/>
      <c r="M14" s="290"/>
      <c r="N14" s="290">
        <v>99.84</v>
      </c>
      <c r="O14" s="290">
        <v>85.58</v>
      </c>
      <c r="P14" s="290">
        <v>57.05</v>
      </c>
      <c r="Q14" s="290">
        <v>42.79</v>
      </c>
      <c r="R14" s="290"/>
    </row>
    <row r="15" spans="1:18" ht="14.25">
      <c r="A15" s="543">
        <v>5</v>
      </c>
      <c r="B15" s="543" t="s">
        <v>866</v>
      </c>
      <c r="C15" s="544">
        <v>16315</v>
      </c>
      <c r="D15" s="544">
        <v>50749</v>
      </c>
      <c r="E15" s="544">
        <v>448</v>
      </c>
      <c r="F15" s="544"/>
      <c r="G15" s="544">
        <v>67512</v>
      </c>
      <c r="H15" s="545">
        <v>200</v>
      </c>
      <c r="I15" s="546">
        <v>1350.24</v>
      </c>
      <c r="J15" s="546">
        <v>1350.24</v>
      </c>
      <c r="K15" s="510"/>
      <c r="L15" s="510"/>
      <c r="M15" s="290"/>
      <c r="N15" s="290">
        <v>94.52</v>
      </c>
      <c r="O15" s="290">
        <v>81.01</v>
      </c>
      <c r="P15" s="290">
        <v>54.01</v>
      </c>
      <c r="Q15" s="290">
        <v>40.51</v>
      </c>
      <c r="R15" s="290"/>
    </row>
    <row r="16" spans="1:18" ht="14.25">
      <c r="A16" s="543">
        <v>6</v>
      </c>
      <c r="B16" s="543" t="s">
        <v>867</v>
      </c>
      <c r="C16" s="544">
        <v>15636</v>
      </c>
      <c r="D16" s="544">
        <v>29743</v>
      </c>
      <c r="E16" s="544">
        <v>1169</v>
      </c>
      <c r="F16" s="544"/>
      <c r="G16" s="544">
        <v>46548</v>
      </c>
      <c r="H16" s="545">
        <v>200</v>
      </c>
      <c r="I16" s="546">
        <v>930.96</v>
      </c>
      <c r="J16" s="546">
        <v>930.96</v>
      </c>
      <c r="K16" s="510"/>
      <c r="L16" s="510"/>
      <c r="M16" s="290"/>
      <c r="N16" s="290">
        <v>65.17</v>
      </c>
      <c r="O16" s="290">
        <v>55.86</v>
      </c>
      <c r="P16" s="290">
        <v>37.24</v>
      </c>
      <c r="Q16" s="290">
        <v>27.93</v>
      </c>
      <c r="R16" s="290"/>
    </row>
    <row r="17" spans="1:18" ht="14.25">
      <c r="A17" s="543">
        <v>7</v>
      </c>
      <c r="B17" s="543" t="s">
        <v>868</v>
      </c>
      <c r="C17" s="544">
        <v>31785</v>
      </c>
      <c r="D17" s="544">
        <v>75670</v>
      </c>
      <c r="E17" s="544">
        <v>954</v>
      </c>
      <c r="F17" s="544"/>
      <c r="G17" s="544">
        <v>108409</v>
      </c>
      <c r="H17" s="545">
        <v>200</v>
      </c>
      <c r="I17" s="546">
        <v>2168.18</v>
      </c>
      <c r="J17" s="546">
        <v>2168.18</v>
      </c>
      <c r="K17" s="510"/>
      <c r="L17" s="510"/>
      <c r="M17" s="290"/>
      <c r="N17" s="290">
        <v>151.77</v>
      </c>
      <c r="O17" s="290">
        <v>130.09</v>
      </c>
      <c r="P17" s="290">
        <v>86.73</v>
      </c>
      <c r="Q17" s="290">
        <v>65.05</v>
      </c>
      <c r="R17" s="290"/>
    </row>
    <row r="18" spans="1:18" ht="14.25">
      <c r="A18" s="543">
        <v>8</v>
      </c>
      <c r="B18" s="543" t="s">
        <v>869</v>
      </c>
      <c r="C18" s="544">
        <v>27997</v>
      </c>
      <c r="D18" s="544">
        <v>105736</v>
      </c>
      <c r="E18" s="544">
        <v>696</v>
      </c>
      <c r="F18" s="544"/>
      <c r="G18" s="544">
        <v>134429</v>
      </c>
      <c r="H18" s="545">
        <v>200</v>
      </c>
      <c r="I18" s="546">
        <v>2688.58</v>
      </c>
      <c r="J18" s="546">
        <v>2688.58</v>
      </c>
      <c r="K18" s="510"/>
      <c r="L18" s="510"/>
      <c r="M18" s="290"/>
      <c r="N18" s="290">
        <v>188.2</v>
      </c>
      <c r="O18" s="290">
        <v>161.31</v>
      </c>
      <c r="P18" s="290">
        <v>107.54</v>
      </c>
      <c r="Q18" s="290">
        <v>80.66</v>
      </c>
      <c r="R18" s="290"/>
    </row>
    <row r="19" spans="1:18" ht="14.25">
      <c r="A19" s="543">
        <v>9</v>
      </c>
      <c r="B19" s="543" t="s">
        <v>870</v>
      </c>
      <c r="C19" s="544">
        <v>50548</v>
      </c>
      <c r="D19" s="544">
        <v>99641</v>
      </c>
      <c r="E19" s="544">
        <v>615</v>
      </c>
      <c r="F19" s="544"/>
      <c r="G19" s="544">
        <v>150804</v>
      </c>
      <c r="H19" s="545">
        <v>200</v>
      </c>
      <c r="I19" s="546">
        <v>3016.08</v>
      </c>
      <c r="J19" s="546">
        <v>3016.08</v>
      </c>
      <c r="K19" s="510"/>
      <c r="L19" s="510"/>
      <c r="M19" s="290"/>
      <c r="N19" s="290">
        <v>211.13</v>
      </c>
      <c r="O19" s="290">
        <v>180.96</v>
      </c>
      <c r="P19" s="290">
        <v>120.64</v>
      </c>
      <c r="Q19" s="290">
        <v>90.48</v>
      </c>
      <c r="R19" s="290"/>
    </row>
    <row r="20" spans="1:18" ht="14.25">
      <c r="A20" s="543">
        <v>10</v>
      </c>
      <c r="B20" s="543" t="s">
        <v>871</v>
      </c>
      <c r="C20" s="544">
        <v>122400</v>
      </c>
      <c r="D20" s="544">
        <v>201334</v>
      </c>
      <c r="E20" s="544">
        <v>2033</v>
      </c>
      <c r="F20" s="544"/>
      <c r="G20" s="544">
        <v>325767</v>
      </c>
      <c r="H20" s="545">
        <v>200</v>
      </c>
      <c r="I20" s="546">
        <v>6515.34</v>
      </c>
      <c r="J20" s="546">
        <v>6515.34</v>
      </c>
      <c r="K20" s="510"/>
      <c r="L20" s="510"/>
      <c r="M20" s="290"/>
      <c r="N20" s="290">
        <v>456.07</v>
      </c>
      <c r="O20" s="290">
        <v>390.92</v>
      </c>
      <c r="P20" s="290">
        <v>260.61</v>
      </c>
      <c r="Q20" s="290">
        <v>195.46</v>
      </c>
      <c r="R20" s="290"/>
    </row>
    <row r="21" spans="1:18" ht="14.25">
      <c r="A21" s="543">
        <v>11</v>
      </c>
      <c r="B21" s="543" t="s">
        <v>872</v>
      </c>
      <c r="C21" s="544">
        <v>44214</v>
      </c>
      <c r="D21" s="544">
        <v>119580</v>
      </c>
      <c r="E21" s="544">
        <v>708</v>
      </c>
      <c r="F21" s="544"/>
      <c r="G21" s="544">
        <v>164502</v>
      </c>
      <c r="H21" s="545">
        <v>200</v>
      </c>
      <c r="I21" s="546">
        <v>3290.04</v>
      </c>
      <c r="J21" s="546">
        <v>3290.04</v>
      </c>
      <c r="K21" s="510"/>
      <c r="L21" s="510"/>
      <c r="M21" s="290"/>
      <c r="N21" s="290">
        <v>230.3</v>
      </c>
      <c r="O21" s="290">
        <v>197.4</v>
      </c>
      <c r="P21" s="290">
        <v>131.6</v>
      </c>
      <c r="Q21" s="290">
        <v>98.7</v>
      </c>
      <c r="R21" s="290"/>
    </row>
    <row r="22" spans="1:18" ht="14.25">
      <c r="A22" s="543">
        <v>12</v>
      </c>
      <c r="B22" s="543" t="s">
        <v>873</v>
      </c>
      <c r="C22" s="544">
        <v>26388</v>
      </c>
      <c r="D22" s="544">
        <v>24622</v>
      </c>
      <c r="E22" s="544">
        <v>858</v>
      </c>
      <c r="F22" s="544"/>
      <c r="G22" s="544">
        <v>51868</v>
      </c>
      <c r="H22" s="545">
        <v>200</v>
      </c>
      <c r="I22" s="546">
        <v>1037.36</v>
      </c>
      <c r="J22" s="546">
        <v>1037.36</v>
      </c>
      <c r="K22" s="510"/>
      <c r="L22" s="510"/>
      <c r="M22" s="290"/>
      <c r="N22" s="290">
        <v>72.62</v>
      </c>
      <c r="O22" s="290">
        <v>62.24</v>
      </c>
      <c r="P22" s="290">
        <v>41.49</v>
      </c>
      <c r="Q22" s="290">
        <v>31.12</v>
      </c>
      <c r="R22" s="290"/>
    </row>
    <row r="23" spans="1:18" ht="14.25">
      <c r="A23" s="543">
        <v>13</v>
      </c>
      <c r="B23" s="543" t="s">
        <v>874</v>
      </c>
      <c r="C23" s="544">
        <v>23688</v>
      </c>
      <c r="D23" s="544">
        <v>105046</v>
      </c>
      <c r="E23" s="544">
        <v>623</v>
      </c>
      <c r="F23" s="544"/>
      <c r="G23" s="544">
        <v>129357</v>
      </c>
      <c r="H23" s="545">
        <v>200</v>
      </c>
      <c r="I23" s="546">
        <v>2587.14</v>
      </c>
      <c r="J23" s="546">
        <v>2587.14</v>
      </c>
      <c r="K23" s="510"/>
      <c r="L23" s="510"/>
      <c r="M23" s="290"/>
      <c r="N23" s="290">
        <v>181.1</v>
      </c>
      <c r="O23" s="290">
        <v>155.23</v>
      </c>
      <c r="P23" s="290">
        <v>103.49</v>
      </c>
      <c r="Q23" s="290">
        <v>77.61</v>
      </c>
      <c r="R23" s="290"/>
    </row>
    <row r="24" spans="1:18" ht="14.25">
      <c r="A24" s="543">
        <v>14</v>
      </c>
      <c r="B24" s="543" t="s">
        <v>875</v>
      </c>
      <c r="C24" s="544">
        <v>37166</v>
      </c>
      <c r="D24" s="544">
        <v>35015</v>
      </c>
      <c r="E24" s="544">
        <v>1407</v>
      </c>
      <c r="F24" s="544"/>
      <c r="G24" s="544">
        <v>73588</v>
      </c>
      <c r="H24" s="545">
        <v>200</v>
      </c>
      <c r="I24" s="546">
        <v>1471.76</v>
      </c>
      <c r="J24" s="546">
        <v>1471.76</v>
      </c>
      <c r="K24" s="510"/>
      <c r="L24" s="510"/>
      <c r="M24" s="290"/>
      <c r="N24" s="290">
        <v>103.02</v>
      </c>
      <c r="O24" s="290">
        <v>88.31</v>
      </c>
      <c r="P24" s="290">
        <v>58.87</v>
      </c>
      <c r="Q24" s="290">
        <v>44.15</v>
      </c>
      <c r="R24" s="290"/>
    </row>
    <row r="25" spans="1:18" ht="15">
      <c r="A25" s="511" t="s">
        <v>17</v>
      </c>
      <c r="B25" s="509"/>
      <c r="C25" s="509">
        <v>578772</v>
      </c>
      <c r="D25" s="509">
        <v>994279</v>
      </c>
      <c r="E25" s="509">
        <v>11183</v>
      </c>
      <c r="F25" s="509">
        <v>0</v>
      </c>
      <c r="G25" s="509">
        <v>1584234</v>
      </c>
      <c r="H25" s="502">
        <v>200</v>
      </c>
      <c r="I25" s="510">
        <v>31684.68</v>
      </c>
      <c r="J25" s="510">
        <v>31684.68</v>
      </c>
      <c r="K25" s="510">
        <v>0</v>
      </c>
      <c r="L25" s="510">
        <v>0</v>
      </c>
      <c r="M25" s="290"/>
      <c r="N25" s="290">
        <v>2217.93</v>
      </c>
      <c r="O25" s="290">
        <v>1901.07</v>
      </c>
      <c r="P25" s="290">
        <v>1267.38</v>
      </c>
      <c r="Q25" s="290">
        <v>950.54</v>
      </c>
      <c r="R25" s="290"/>
    </row>
    <row r="26" spans="1:18" ht="12.75">
      <c r="A26" s="291"/>
      <c r="B26" s="291"/>
      <c r="C26" s="291"/>
      <c r="D26" s="291"/>
      <c r="E26" s="291"/>
      <c r="F26" s="291"/>
      <c r="G26" s="291"/>
      <c r="H26" s="291"/>
      <c r="I26" s="286"/>
      <c r="J26" s="286"/>
      <c r="K26" s="286"/>
      <c r="L26" s="286"/>
      <c r="M26" s="286"/>
      <c r="N26" s="286"/>
      <c r="O26" s="286"/>
      <c r="P26" s="286"/>
      <c r="Q26" s="286"/>
      <c r="R26" s="286"/>
    </row>
    <row r="27" spans="1:18" ht="12.75">
      <c r="A27" s="292" t="s">
        <v>7</v>
      </c>
      <c r="B27" s="293"/>
      <c r="C27" s="293"/>
      <c r="D27" s="291"/>
      <c r="E27" s="291"/>
      <c r="F27" s="291"/>
      <c r="G27" s="291"/>
      <c r="H27" s="291"/>
      <c r="I27" s="286"/>
      <c r="J27" s="286"/>
      <c r="K27" s="286"/>
      <c r="L27" s="286"/>
      <c r="M27" s="286"/>
      <c r="N27" s="286"/>
      <c r="O27" s="286"/>
      <c r="P27" s="286"/>
      <c r="Q27" s="286"/>
      <c r="R27" s="286"/>
    </row>
    <row r="28" spans="1:18" ht="12.75">
      <c r="A28" s="294" t="s">
        <v>8</v>
      </c>
      <c r="B28" s="294"/>
      <c r="C28" s="294"/>
      <c r="I28" s="286"/>
      <c r="J28" s="286"/>
      <c r="K28" s="286"/>
      <c r="L28" s="286"/>
      <c r="M28" s="286"/>
      <c r="N28" s="286"/>
      <c r="O28" s="286"/>
      <c r="P28" s="286"/>
      <c r="Q28" s="286"/>
      <c r="R28" s="286"/>
    </row>
    <row r="29" spans="1:18" ht="12.75">
      <c r="A29" s="294" t="s">
        <v>9</v>
      </c>
      <c r="B29" s="294"/>
      <c r="C29" s="294"/>
      <c r="I29" s="286"/>
      <c r="J29" s="286"/>
      <c r="K29" s="286"/>
      <c r="L29" s="286"/>
      <c r="M29" s="286"/>
      <c r="N29" s="286"/>
      <c r="O29" s="286"/>
      <c r="P29" s="286"/>
      <c r="Q29" s="286"/>
      <c r="R29" s="286"/>
    </row>
    <row r="30" spans="1:18" ht="12.75">
      <c r="A30" s="294"/>
      <c r="B30" s="294"/>
      <c r="C30" s="294"/>
      <c r="I30" s="286"/>
      <c r="J30" s="286"/>
      <c r="K30" s="286"/>
      <c r="L30" s="286"/>
      <c r="M30" s="286"/>
      <c r="N30" s="286"/>
      <c r="O30" s="286"/>
      <c r="P30" s="286"/>
      <c r="Q30" s="286"/>
      <c r="R30" s="286"/>
    </row>
    <row r="31" spans="1:18" ht="12.75">
      <c r="A31" s="294"/>
      <c r="B31" s="294"/>
      <c r="C31" s="294"/>
      <c r="I31" s="286"/>
      <c r="J31" s="286"/>
      <c r="K31" s="286"/>
      <c r="L31" s="286"/>
      <c r="M31" s="286"/>
      <c r="N31" s="286"/>
      <c r="O31" s="286"/>
      <c r="P31" s="286"/>
      <c r="Q31" s="286"/>
      <c r="R31" s="286"/>
    </row>
    <row r="32" spans="1:18" ht="12.75">
      <c r="A32" s="294" t="s">
        <v>11</v>
      </c>
      <c r="H32" s="294"/>
      <c r="I32" s="286"/>
      <c r="J32" s="294"/>
      <c r="K32" s="294"/>
      <c r="L32" s="294"/>
      <c r="M32" s="294"/>
      <c r="N32" s="294"/>
      <c r="O32" s="294"/>
      <c r="P32" s="294"/>
      <c r="Q32" s="294" t="s">
        <v>973</v>
      </c>
      <c r="R32" s="294"/>
    </row>
    <row r="33" spans="9:18" ht="12.75" customHeight="1">
      <c r="I33" s="294"/>
      <c r="J33" s="866" t="s">
        <v>13</v>
      </c>
      <c r="K33" s="866"/>
      <c r="L33" s="866"/>
      <c r="M33" s="866"/>
      <c r="N33" s="866"/>
      <c r="O33" s="866"/>
      <c r="P33" s="866"/>
      <c r="Q33" s="866"/>
      <c r="R33" s="866"/>
    </row>
    <row r="34" spans="9:18" ht="12.75" customHeight="1">
      <c r="I34" s="866" t="s">
        <v>957</v>
      </c>
      <c r="J34" s="866"/>
      <c r="K34" s="866"/>
      <c r="L34" s="866"/>
      <c r="M34" s="866"/>
      <c r="N34" s="866"/>
      <c r="O34" s="866"/>
      <c r="P34" s="866"/>
      <c r="Q34" s="866"/>
      <c r="R34" s="866"/>
    </row>
    <row r="35" spans="1:18" ht="12.75">
      <c r="A35" s="294"/>
      <c r="B35" s="294"/>
      <c r="I35" s="286"/>
      <c r="J35" s="294"/>
      <c r="K35" s="294"/>
      <c r="L35" s="294"/>
      <c r="M35" s="294"/>
      <c r="N35" s="294"/>
      <c r="O35" s="294"/>
      <c r="P35" s="294"/>
      <c r="Q35" s="294"/>
      <c r="R35" s="294"/>
    </row>
    <row r="37" spans="1:18" ht="12.75">
      <c r="A37" s="858"/>
      <c r="B37" s="858"/>
      <c r="C37" s="858"/>
      <c r="D37" s="858"/>
      <c r="E37" s="858"/>
      <c r="F37" s="858"/>
      <c r="G37" s="858"/>
      <c r="H37" s="858"/>
      <c r="I37" s="858"/>
      <c r="J37" s="858"/>
      <c r="K37" s="858"/>
      <c r="L37" s="858"/>
      <c r="M37" s="858"/>
      <c r="N37" s="858"/>
      <c r="O37" s="858"/>
      <c r="P37" s="858"/>
      <c r="Q37" s="858"/>
      <c r="R37" s="858"/>
    </row>
  </sheetData>
  <sheetProtection/>
  <mergeCells count="17">
    <mergeCell ref="M8:R8"/>
    <mergeCell ref="A4:R5"/>
    <mergeCell ref="A2:R2"/>
    <mergeCell ref="A3:R3"/>
    <mergeCell ref="G1:I1"/>
    <mergeCell ref="A6:R6"/>
    <mergeCell ref="Q1:R1"/>
    <mergeCell ref="A37:R37"/>
    <mergeCell ref="L7:R7"/>
    <mergeCell ref="A8:A9"/>
    <mergeCell ref="B8:B9"/>
    <mergeCell ref="C8:G8"/>
    <mergeCell ref="A7:B7"/>
    <mergeCell ref="H8:H9"/>
    <mergeCell ref="J33:R33"/>
    <mergeCell ref="I34:R34"/>
    <mergeCell ref="I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58.xml><?xml version="1.0" encoding="utf-8"?>
<worksheet xmlns="http://schemas.openxmlformats.org/spreadsheetml/2006/main" xmlns:r="http://schemas.openxmlformats.org/officeDocument/2006/relationships">
  <sheetPr>
    <pageSetUpPr fitToPage="1"/>
  </sheetPr>
  <dimension ref="A1:R37"/>
  <sheetViews>
    <sheetView view="pageBreakPreview" zoomScaleNormal="70" zoomScaleSheetLayoutView="100" zoomScalePageLayoutView="0" workbookViewId="0" topLeftCell="A7">
      <selection activeCell="A7" sqref="A1:IV16384"/>
    </sheetView>
  </sheetViews>
  <sheetFormatPr defaultColWidth="8.8515625" defaultRowHeight="12.75"/>
  <cols>
    <col min="1" max="1" width="5.57421875" style="286" customWidth="1"/>
    <col min="2" max="2" width="22.28125" style="286" customWidth="1"/>
    <col min="3" max="3" width="10.28125" style="286" customWidth="1"/>
    <col min="4" max="4" width="8.421875" style="286" customWidth="1"/>
    <col min="5" max="6" width="9.8515625" style="286" customWidth="1"/>
    <col min="7" max="7" width="10.8515625" style="286" customWidth="1"/>
    <col min="8" max="8" width="12.8515625" style="286" customWidth="1"/>
    <col min="9" max="9" width="8.7109375" style="272" customWidth="1"/>
    <col min="10" max="10" width="10.140625" style="272" customWidth="1"/>
    <col min="11" max="11" width="8.00390625" style="272" customWidth="1"/>
    <col min="12" max="14" width="8.140625" style="272" customWidth="1"/>
    <col min="15" max="15" width="8.421875" style="272" customWidth="1"/>
    <col min="16" max="16" width="8.140625" style="272" customWidth="1"/>
    <col min="17" max="17" width="8.8515625" style="272" customWidth="1"/>
    <col min="18" max="18" width="8.140625" style="272" customWidth="1"/>
    <col min="19" max="16384" width="8.8515625" style="272" customWidth="1"/>
  </cols>
  <sheetData>
    <row r="1" spans="7:18" ht="12.75" customHeight="1">
      <c r="G1" s="870"/>
      <c r="H1" s="870"/>
      <c r="I1" s="870"/>
      <c r="J1" s="286"/>
      <c r="K1" s="286"/>
      <c r="L1" s="286"/>
      <c r="M1" s="286"/>
      <c r="N1" s="286"/>
      <c r="O1" s="286"/>
      <c r="P1" s="286"/>
      <c r="Q1" s="872" t="s">
        <v>551</v>
      </c>
      <c r="R1" s="872"/>
    </row>
    <row r="2" spans="1:18" ht="15.75">
      <c r="A2" s="868" t="s">
        <v>0</v>
      </c>
      <c r="B2" s="868"/>
      <c r="C2" s="868"/>
      <c r="D2" s="868"/>
      <c r="E2" s="868"/>
      <c r="F2" s="868"/>
      <c r="G2" s="868"/>
      <c r="H2" s="868"/>
      <c r="I2" s="868"/>
      <c r="J2" s="868"/>
      <c r="K2" s="868"/>
      <c r="L2" s="868"/>
      <c r="M2" s="868"/>
      <c r="N2" s="868"/>
      <c r="O2" s="868"/>
      <c r="P2" s="868"/>
      <c r="Q2" s="868"/>
      <c r="R2" s="868"/>
    </row>
    <row r="3" spans="1:18" ht="18">
      <c r="A3" s="869" t="s">
        <v>653</v>
      </c>
      <c r="B3" s="869"/>
      <c r="C3" s="869"/>
      <c r="D3" s="869"/>
      <c r="E3" s="869"/>
      <c r="F3" s="869"/>
      <c r="G3" s="869"/>
      <c r="H3" s="869"/>
      <c r="I3" s="869"/>
      <c r="J3" s="869"/>
      <c r="K3" s="869"/>
      <c r="L3" s="869"/>
      <c r="M3" s="869"/>
      <c r="N3" s="869"/>
      <c r="O3" s="869"/>
      <c r="P3" s="869"/>
      <c r="Q3" s="869"/>
      <c r="R3" s="869"/>
    </row>
    <row r="4" spans="1:18" ht="12.75" customHeight="1">
      <c r="A4" s="867" t="s">
        <v>739</v>
      </c>
      <c r="B4" s="867"/>
      <c r="C4" s="867"/>
      <c r="D4" s="867"/>
      <c r="E4" s="867"/>
      <c r="F4" s="867"/>
      <c r="G4" s="867"/>
      <c r="H4" s="867"/>
      <c r="I4" s="867"/>
      <c r="J4" s="867"/>
      <c r="K4" s="867"/>
      <c r="L4" s="867"/>
      <c r="M4" s="867"/>
      <c r="N4" s="867"/>
      <c r="O4" s="867"/>
      <c r="P4" s="867"/>
      <c r="Q4" s="867"/>
      <c r="R4" s="867"/>
    </row>
    <row r="5" spans="1:18" s="273" customFormat="1" ht="7.5" customHeight="1">
      <c r="A5" s="867"/>
      <c r="B5" s="867"/>
      <c r="C5" s="867"/>
      <c r="D5" s="867"/>
      <c r="E5" s="867"/>
      <c r="F5" s="867"/>
      <c r="G5" s="867"/>
      <c r="H5" s="867"/>
      <c r="I5" s="867"/>
      <c r="J5" s="867"/>
      <c r="K5" s="867"/>
      <c r="L5" s="867"/>
      <c r="M5" s="867"/>
      <c r="N5" s="867"/>
      <c r="O5" s="867"/>
      <c r="P5" s="867"/>
      <c r="Q5" s="867"/>
      <c r="R5" s="867"/>
    </row>
    <row r="6" spans="1:18" ht="12.75">
      <c r="A6" s="871"/>
      <c r="B6" s="871"/>
      <c r="C6" s="871"/>
      <c r="D6" s="871"/>
      <c r="E6" s="871"/>
      <c r="F6" s="871"/>
      <c r="G6" s="871"/>
      <c r="H6" s="871"/>
      <c r="I6" s="871"/>
      <c r="J6" s="871"/>
      <c r="K6" s="871"/>
      <c r="L6" s="871"/>
      <c r="M6" s="871"/>
      <c r="N6" s="871"/>
      <c r="O6" s="871"/>
      <c r="P6" s="871"/>
      <c r="Q6" s="871"/>
      <c r="R6" s="871"/>
    </row>
    <row r="7" spans="1:18" ht="12.75">
      <c r="A7" s="863" t="s">
        <v>931</v>
      </c>
      <c r="B7" s="863"/>
      <c r="H7" s="287"/>
      <c r="I7" s="286"/>
      <c r="J7" s="286"/>
      <c r="K7" s="286"/>
      <c r="L7" s="859"/>
      <c r="M7" s="859"/>
      <c r="N7" s="859"/>
      <c r="O7" s="859"/>
      <c r="P7" s="859"/>
      <c r="Q7" s="859"/>
      <c r="R7" s="859"/>
    </row>
    <row r="8" spans="1:18" ht="30.75" customHeight="1">
      <c r="A8" s="803" t="s">
        <v>2</v>
      </c>
      <c r="B8" s="803" t="s">
        <v>3</v>
      </c>
      <c r="C8" s="860" t="s">
        <v>502</v>
      </c>
      <c r="D8" s="861"/>
      <c r="E8" s="861"/>
      <c r="F8" s="861"/>
      <c r="G8" s="862"/>
      <c r="H8" s="864" t="s">
        <v>84</v>
      </c>
      <c r="I8" s="860" t="s">
        <v>85</v>
      </c>
      <c r="J8" s="861"/>
      <c r="K8" s="861"/>
      <c r="L8" s="862"/>
      <c r="M8" s="860" t="s">
        <v>731</v>
      </c>
      <c r="N8" s="861"/>
      <c r="O8" s="861"/>
      <c r="P8" s="861"/>
      <c r="Q8" s="861"/>
      <c r="R8" s="861"/>
    </row>
    <row r="9" spans="1:18" ht="44.25" customHeight="1">
      <c r="A9" s="803"/>
      <c r="B9" s="803"/>
      <c r="C9" s="288" t="s">
        <v>5</v>
      </c>
      <c r="D9" s="288" t="s">
        <v>6</v>
      </c>
      <c r="E9" s="288" t="s">
        <v>368</v>
      </c>
      <c r="F9" s="289" t="s">
        <v>99</v>
      </c>
      <c r="G9" s="289" t="s">
        <v>230</v>
      </c>
      <c r="H9" s="865"/>
      <c r="I9" s="288" t="s">
        <v>89</v>
      </c>
      <c r="J9" s="288" t="s">
        <v>19</v>
      </c>
      <c r="K9" s="288" t="s">
        <v>41</v>
      </c>
      <c r="L9" s="288" t="s">
        <v>836</v>
      </c>
      <c r="M9" s="288" t="s">
        <v>17</v>
      </c>
      <c r="N9" s="288" t="s">
        <v>949</v>
      </c>
      <c r="O9" s="288" t="s">
        <v>952</v>
      </c>
      <c r="P9" s="288" t="s">
        <v>950</v>
      </c>
      <c r="Q9" s="288" t="s">
        <v>951</v>
      </c>
      <c r="R9" s="288" t="s">
        <v>736</v>
      </c>
    </row>
    <row r="10" spans="1:18" s="274" customFormat="1" ht="12.75">
      <c r="A10" s="288">
        <v>1</v>
      </c>
      <c r="B10" s="288">
        <v>2</v>
      </c>
      <c r="C10" s="288">
        <v>3</v>
      </c>
      <c r="D10" s="288">
        <v>4</v>
      </c>
      <c r="E10" s="288">
        <v>5</v>
      </c>
      <c r="F10" s="288">
        <v>6</v>
      </c>
      <c r="G10" s="288">
        <v>7</v>
      </c>
      <c r="H10" s="288">
        <v>8</v>
      </c>
      <c r="I10" s="288">
        <v>9</v>
      </c>
      <c r="J10" s="288">
        <v>10</v>
      </c>
      <c r="K10" s="288">
        <v>11</v>
      </c>
      <c r="L10" s="288">
        <v>12</v>
      </c>
      <c r="M10" s="288">
        <v>13</v>
      </c>
      <c r="N10" s="288">
        <v>14</v>
      </c>
      <c r="O10" s="288">
        <v>15</v>
      </c>
      <c r="P10" s="288">
        <v>16</v>
      </c>
      <c r="Q10" s="288">
        <v>17</v>
      </c>
      <c r="R10" s="288">
        <v>18</v>
      </c>
    </row>
    <row r="11" spans="1:18" ht="12.75">
      <c r="A11" s="517">
        <v>1</v>
      </c>
      <c r="B11" s="517" t="s">
        <v>862</v>
      </c>
      <c r="C11" s="513">
        <v>42733</v>
      </c>
      <c r="D11" s="513">
        <v>36707</v>
      </c>
      <c r="E11" s="513">
        <v>1116</v>
      </c>
      <c r="F11" s="513"/>
      <c r="G11" s="518">
        <v>80556</v>
      </c>
      <c r="H11" s="514">
        <v>220</v>
      </c>
      <c r="I11" s="515">
        <v>2658.35</v>
      </c>
      <c r="J11" s="513">
        <v>2658.35</v>
      </c>
      <c r="K11" s="290"/>
      <c r="L11" s="290"/>
      <c r="M11" s="290"/>
      <c r="N11" s="290">
        <v>194.95</v>
      </c>
      <c r="O11" s="290">
        <v>159.5</v>
      </c>
      <c r="P11" s="290">
        <v>106.33</v>
      </c>
      <c r="Q11" s="290">
        <v>70.89</v>
      </c>
      <c r="R11" s="290"/>
    </row>
    <row r="12" spans="1:18" ht="12.75">
      <c r="A12" s="517">
        <v>2</v>
      </c>
      <c r="B12" s="517" t="s">
        <v>863</v>
      </c>
      <c r="C12" s="513">
        <v>28592</v>
      </c>
      <c r="D12" s="513">
        <v>47116</v>
      </c>
      <c r="E12" s="513">
        <v>731</v>
      </c>
      <c r="F12" s="513"/>
      <c r="G12" s="518">
        <v>76439</v>
      </c>
      <c r="H12" s="514">
        <v>220</v>
      </c>
      <c r="I12" s="515">
        <v>2522.49</v>
      </c>
      <c r="J12" s="513">
        <v>2522.49</v>
      </c>
      <c r="K12" s="290"/>
      <c r="L12" s="290"/>
      <c r="M12" s="290"/>
      <c r="N12" s="290">
        <v>184.98</v>
      </c>
      <c r="O12" s="290">
        <v>151.35</v>
      </c>
      <c r="P12" s="290">
        <v>100.9</v>
      </c>
      <c r="Q12" s="290">
        <v>67.27</v>
      </c>
      <c r="R12" s="290"/>
    </row>
    <row r="13" spans="1:18" ht="12.75">
      <c r="A13" s="517">
        <v>3</v>
      </c>
      <c r="B13" s="517" t="s">
        <v>864</v>
      </c>
      <c r="C13" s="513">
        <v>5127</v>
      </c>
      <c r="D13" s="513">
        <v>19393</v>
      </c>
      <c r="E13" s="513">
        <v>445</v>
      </c>
      <c r="F13" s="513"/>
      <c r="G13" s="518">
        <v>24965</v>
      </c>
      <c r="H13" s="514">
        <v>220</v>
      </c>
      <c r="I13" s="515">
        <v>823.85</v>
      </c>
      <c r="J13" s="513">
        <v>823.85</v>
      </c>
      <c r="K13" s="290"/>
      <c r="L13" s="290"/>
      <c r="M13" s="290"/>
      <c r="N13" s="290">
        <v>60.42</v>
      </c>
      <c r="O13" s="290">
        <v>49.43</v>
      </c>
      <c r="P13" s="290">
        <v>32.95</v>
      </c>
      <c r="Q13" s="290">
        <v>21.97</v>
      </c>
      <c r="R13" s="290"/>
    </row>
    <row r="14" spans="1:18" ht="12.75">
      <c r="A14" s="517">
        <v>4</v>
      </c>
      <c r="B14" s="517" t="s">
        <v>865</v>
      </c>
      <c r="C14" s="513">
        <v>14269</v>
      </c>
      <c r="D14" s="513">
        <v>41482</v>
      </c>
      <c r="E14" s="513">
        <v>607</v>
      </c>
      <c r="F14" s="513"/>
      <c r="G14" s="518">
        <v>56358</v>
      </c>
      <c r="H14" s="514">
        <v>220</v>
      </c>
      <c r="I14" s="515">
        <v>1859.81</v>
      </c>
      <c r="J14" s="513">
        <v>1859.81</v>
      </c>
      <c r="K14" s="290"/>
      <c r="L14" s="290"/>
      <c r="M14" s="290"/>
      <c r="N14" s="290">
        <v>136.39</v>
      </c>
      <c r="O14" s="290">
        <v>111.59</v>
      </c>
      <c r="P14" s="290">
        <v>74.39</v>
      </c>
      <c r="Q14" s="290">
        <v>49.6</v>
      </c>
      <c r="R14" s="290"/>
    </row>
    <row r="15" spans="1:18" ht="12.75">
      <c r="A15" s="517">
        <v>5</v>
      </c>
      <c r="B15" s="517" t="s">
        <v>866</v>
      </c>
      <c r="C15" s="513">
        <v>5760</v>
      </c>
      <c r="D15" s="513">
        <v>45079</v>
      </c>
      <c r="E15" s="513">
        <v>1477</v>
      </c>
      <c r="F15" s="513"/>
      <c r="G15" s="518">
        <v>52316</v>
      </c>
      <c r="H15" s="514">
        <v>220</v>
      </c>
      <c r="I15" s="515">
        <v>1726.43</v>
      </c>
      <c r="J15" s="513">
        <v>1726.43</v>
      </c>
      <c r="K15" s="290"/>
      <c r="L15" s="290"/>
      <c r="M15" s="290"/>
      <c r="N15" s="290">
        <v>126.6</v>
      </c>
      <c r="O15" s="290">
        <v>103.59</v>
      </c>
      <c r="P15" s="290">
        <v>69.06</v>
      </c>
      <c r="Q15" s="290">
        <v>46.04</v>
      </c>
      <c r="R15" s="290"/>
    </row>
    <row r="16" spans="1:18" ht="12.75">
      <c r="A16" s="517">
        <v>6</v>
      </c>
      <c r="B16" s="517" t="s">
        <v>867</v>
      </c>
      <c r="C16" s="513">
        <v>9737</v>
      </c>
      <c r="D16" s="513">
        <v>20631</v>
      </c>
      <c r="E16" s="513">
        <v>500</v>
      </c>
      <c r="F16" s="513"/>
      <c r="G16" s="518">
        <v>30868</v>
      </c>
      <c r="H16" s="514">
        <v>220</v>
      </c>
      <c r="I16" s="515">
        <v>1018.64</v>
      </c>
      <c r="J16" s="513">
        <v>1018.64</v>
      </c>
      <c r="K16" s="290"/>
      <c r="L16" s="290"/>
      <c r="M16" s="290"/>
      <c r="N16" s="290">
        <v>74.7</v>
      </c>
      <c r="O16" s="290">
        <v>61.12</v>
      </c>
      <c r="P16" s="290">
        <v>40.75</v>
      </c>
      <c r="Q16" s="290">
        <v>27.16</v>
      </c>
      <c r="R16" s="290"/>
    </row>
    <row r="17" spans="1:18" ht="12.75">
      <c r="A17" s="517">
        <v>7</v>
      </c>
      <c r="B17" s="517" t="s">
        <v>868</v>
      </c>
      <c r="C17" s="513">
        <v>10954</v>
      </c>
      <c r="D17" s="513">
        <v>64550</v>
      </c>
      <c r="E17" s="513">
        <v>2467</v>
      </c>
      <c r="F17" s="513"/>
      <c r="G17" s="518">
        <v>77971</v>
      </c>
      <c r="H17" s="514">
        <v>220</v>
      </c>
      <c r="I17" s="515">
        <v>2573.04</v>
      </c>
      <c r="J17" s="513">
        <v>2573.04</v>
      </c>
      <c r="K17" s="290"/>
      <c r="L17" s="290"/>
      <c r="M17" s="290"/>
      <c r="N17" s="290">
        <v>188.69</v>
      </c>
      <c r="O17" s="290">
        <v>154.38</v>
      </c>
      <c r="P17" s="290">
        <v>102.92</v>
      </c>
      <c r="Q17" s="290">
        <v>68.61</v>
      </c>
      <c r="R17" s="290"/>
    </row>
    <row r="18" spans="1:18" ht="12.75">
      <c r="A18" s="517">
        <v>8</v>
      </c>
      <c r="B18" s="517" t="s">
        <v>869</v>
      </c>
      <c r="C18" s="513">
        <v>19134</v>
      </c>
      <c r="D18" s="513">
        <v>68078</v>
      </c>
      <c r="E18" s="513">
        <v>1188</v>
      </c>
      <c r="F18" s="513"/>
      <c r="G18" s="518">
        <v>88400</v>
      </c>
      <c r="H18" s="514">
        <v>220</v>
      </c>
      <c r="I18" s="515">
        <v>2917.2</v>
      </c>
      <c r="J18" s="513">
        <v>2917.2</v>
      </c>
      <c r="K18" s="290"/>
      <c r="L18" s="290"/>
      <c r="M18" s="290"/>
      <c r="N18" s="290">
        <v>213.93</v>
      </c>
      <c r="O18" s="290">
        <v>175.03</v>
      </c>
      <c r="P18" s="290">
        <v>116.69</v>
      </c>
      <c r="Q18" s="290">
        <v>77.79</v>
      </c>
      <c r="R18" s="290"/>
    </row>
    <row r="19" spans="1:18" ht="12.75">
      <c r="A19" s="517">
        <v>9</v>
      </c>
      <c r="B19" s="517" t="s">
        <v>870</v>
      </c>
      <c r="C19" s="513">
        <v>38202</v>
      </c>
      <c r="D19" s="513">
        <v>59864</v>
      </c>
      <c r="E19" s="513">
        <v>370</v>
      </c>
      <c r="F19" s="513"/>
      <c r="G19" s="518">
        <v>98436</v>
      </c>
      <c r="H19" s="514">
        <v>220</v>
      </c>
      <c r="I19" s="515">
        <v>3248.39</v>
      </c>
      <c r="J19" s="513">
        <v>3248.39</v>
      </c>
      <c r="K19" s="290"/>
      <c r="L19" s="290"/>
      <c r="M19" s="290"/>
      <c r="N19" s="290">
        <v>238.22</v>
      </c>
      <c r="O19" s="290">
        <v>194.9</v>
      </c>
      <c r="P19" s="290">
        <v>129.94</v>
      </c>
      <c r="Q19" s="290">
        <v>86.62</v>
      </c>
      <c r="R19" s="290"/>
    </row>
    <row r="20" spans="1:18" ht="12.75">
      <c r="A20" s="517">
        <v>10</v>
      </c>
      <c r="B20" s="517" t="s">
        <v>871</v>
      </c>
      <c r="C20" s="513">
        <v>71147</v>
      </c>
      <c r="D20" s="513">
        <v>126264</v>
      </c>
      <c r="E20" s="513">
        <v>1310</v>
      </c>
      <c r="F20" s="513"/>
      <c r="G20" s="518">
        <v>198721</v>
      </c>
      <c r="H20" s="514">
        <v>220</v>
      </c>
      <c r="I20" s="515">
        <v>6557.79</v>
      </c>
      <c r="J20" s="513">
        <v>6557.79</v>
      </c>
      <c r="K20" s="290"/>
      <c r="L20" s="290"/>
      <c r="M20" s="290"/>
      <c r="N20" s="290">
        <v>480.9</v>
      </c>
      <c r="O20" s="290">
        <v>393.47</v>
      </c>
      <c r="P20" s="290">
        <v>262.31</v>
      </c>
      <c r="Q20" s="290">
        <v>174.87</v>
      </c>
      <c r="R20" s="290"/>
    </row>
    <row r="21" spans="1:18" ht="12.75">
      <c r="A21" s="517">
        <v>11</v>
      </c>
      <c r="B21" s="517" t="s">
        <v>872</v>
      </c>
      <c r="C21" s="513">
        <v>37267</v>
      </c>
      <c r="D21" s="513">
        <v>78979</v>
      </c>
      <c r="E21" s="513">
        <v>1282</v>
      </c>
      <c r="F21" s="513"/>
      <c r="G21" s="518">
        <v>117528</v>
      </c>
      <c r="H21" s="514">
        <v>220</v>
      </c>
      <c r="I21" s="515">
        <v>3878.42</v>
      </c>
      <c r="J21" s="513">
        <v>3878.42</v>
      </c>
      <c r="K21" s="290"/>
      <c r="L21" s="290"/>
      <c r="M21" s="290"/>
      <c r="N21" s="290">
        <v>284.42</v>
      </c>
      <c r="O21" s="290">
        <v>232.71</v>
      </c>
      <c r="P21" s="290">
        <v>155.14</v>
      </c>
      <c r="Q21" s="290">
        <v>103.42</v>
      </c>
      <c r="R21" s="290"/>
    </row>
    <row r="22" spans="1:18" ht="12.75">
      <c r="A22" s="517">
        <v>12</v>
      </c>
      <c r="B22" s="517" t="s">
        <v>873</v>
      </c>
      <c r="C22" s="513">
        <v>16891</v>
      </c>
      <c r="D22" s="513">
        <v>16036</v>
      </c>
      <c r="E22" s="513">
        <v>441</v>
      </c>
      <c r="F22" s="513"/>
      <c r="G22" s="518">
        <v>33368</v>
      </c>
      <c r="H22" s="514">
        <v>220</v>
      </c>
      <c r="I22" s="515">
        <v>1101.14</v>
      </c>
      <c r="J22" s="513">
        <v>1101.14</v>
      </c>
      <c r="K22" s="290"/>
      <c r="L22" s="290"/>
      <c r="M22" s="290"/>
      <c r="N22" s="290">
        <v>80.75</v>
      </c>
      <c r="O22" s="290">
        <v>66.07</v>
      </c>
      <c r="P22" s="290">
        <v>44.05</v>
      </c>
      <c r="Q22" s="290">
        <v>29.36</v>
      </c>
      <c r="R22" s="290"/>
    </row>
    <row r="23" spans="1:18" ht="12.75">
      <c r="A23" s="517">
        <v>13</v>
      </c>
      <c r="B23" s="517" t="s">
        <v>874</v>
      </c>
      <c r="C23" s="513">
        <v>23577</v>
      </c>
      <c r="D23" s="513">
        <v>61668</v>
      </c>
      <c r="E23" s="513">
        <v>1113</v>
      </c>
      <c r="F23" s="513"/>
      <c r="G23" s="518">
        <v>86358</v>
      </c>
      <c r="H23" s="514">
        <v>220</v>
      </c>
      <c r="I23" s="515">
        <v>2849.81</v>
      </c>
      <c r="J23" s="513">
        <v>2849.81</v>
      </c>
      <c r="K23" s="290"/>
      <c r="L23" s="290"/>
      <c r="M23" s="290"/>
      <c r="N23" s="290">
        <v>208.99</v>
      </c>
      <c r="O23" s="290">
        <v>170.99</v>
      </c>
      <c r="P23" s="290">
        <v>113.99</v>
      </c>
      <c r="Q23" s="290">
        <v>76</v>
      </c>
      <c r="R23" s="290"/>
    </row>
    <row r="24" spans="1:18" ht="12.75">
      <c r="A24" s="517">
        <v>14</v>
      </c>
      <c r="B24" s="517" t="s">
        <v>875</v>
      </c>
      <c r="C24" s="513">
        <v>28133</v>
      </c>
      <c r="D24" s="513">
        <v>19573</v>
      </c>
      <c r="E24" s="513">
        <v>583</v>
      </c>
      <c r="F24" s="513"/>
      <c r="G24" s="518">
        <v>48289</v>
      </c>
      <c r="H24" s="514">
        <v>220</v>
      </c>
      <c r="I24" s="515">
        <v>1593.54</v>
      </c>
      <c r="J24" s="513">
        <v>1593.54</v>
      </c>
      <c r="K24" s="290"/>
      <c r="L24" s="290"/>
      <c r="M24" s="290"/>
      <c r="N24" s="290">
        <v>116.86</v>
      </c>
      <c r="O24" s="290">
        <v>95.61</v>
      </c>
      <c r="P24" s="290">
        <v>63.74</v>
      </c>
      <c r="Q24" s="290">
        <v>42.49</v>
      </c>
      <c r="R24" s="290"/>
    </row>
    <row r="25" spans="1:18" ht="12.75">
      <c r="A25" s="516" t="s">
        <v>17</v>
      </c>
      <c r="B25" s="513"/>
      <c r="C25" s="513">
        <v>351523</v>
      </c>
      <c r="D25" s="513">
        <v>705420</v>
      </c>
      <c r="E25" s="513">
        <v>13630</v>
      </c>
      <c r="F25" s="513">
        <v>0</v>
      </c>
      <c r="G25" s="513">
        <v>1070573</v>
      </c>
      <c r="H25" s="514">
        <v>220</v>
      </c>
      <c r="I25" s="515">
        <v>35328.9</v>
      </c>
      <c r="J25" s="515">
        <v>35328.9</v>
      </c>
      <c r="K25" s="290"/>
      <c r="L25" s="290"/>
      <c r="M25" s="290"/>
      <c r="N25" s="290">
        <v>2590.8</v>
      </c>
      <c r="O25" s="290">
        <v>2119.74</v>
      </c>
      <c r="P25" s="290">
        <v>1413.16</v>
      </c>
      <c r="Q25" s="290">
        <v>942.09</v>
      </c>
      <c r="R25" s="290"/>
    </row>
    <row r="26" spans="1:18" ht="12.75">
      <c r="A26" s="291"/>
      <c r="B26" s="291"/>
      <c r="C26" s="291"/>
      <c r="D26" s="291"/>
      <c r="E26" s="291"/>
      <c r="F26" s="291"/>
      <c r="G26" s="291"/>
      <c r="H26" s="291"/>
      <c r="I26" s="286"/>
      <c r="J26" s="286"/>
      <c r="K26" s="286"/>
      <c r="L26" s="286"/>
      <c r="M26" s="286"/>
      <c r="N26" s="286"/>
      <c r="O26" s="286"/>
      <c r="P26" s="286"/>
      <c r="Q26" s="286"/>
      <c r="R26" s="286"/>
    </row>
    <row r="27" spans="1:18" ht="12.75">
      <c r="A27" s="292" t="s">
        <v>7</v>
      </c>
      <c r="B27" s="293"/>
      <c r="C27" s="293"/>
      <c r="D27" s="291"/>
      <c r="E27" s="291"/>
      <c r="F27" s="291"/>
      <c r="G27" s="291"/>
      <c r="H27" s="291"/>
      <c r="I27" s="286"/>
      <c r="J27" s="286"/>
      <c r="K27" s="286"/>
      <c r="L27" s="286"/>
      <c r="M27" s="286"/>
      <c r="N27" s="286"/>
      <c r="O27" s="286"/>
      <c r="P27" s="286"/>
      <c r="Q27" s="286"/>
      <c r="R27" s="286"/>
    </row>
    <row r="28" spans="1:18" ht="12.75">
      <c r="A28" s="294" t="s">
        <v>8</v>
      </c>
      <c r="B28" s="294"/>
      <c r="C28" s="294"/>
      <c r="I28" s="286"/>
      <c r="J28" s="286"/>
      <c r="K28" s="286"/>
      <c r="L28" s="286"/>
      <c r="M28" s="286"/>
      <c r="N28" s="286"/>
      <c r="O28" s="286"/>
      <c r="P28" s="286"/>
      <c r="Q28" s="286"/>
      <c r="R28" s="286"/>
    </row>
    <row r="29" spans="1:18" ht="12.75">
      <c r="A29" s="294" t="s">
        <v>9</v>
      </c>
      <c r="B29" s="294"/>
      <c r="C29" s="294"/>
      <c r="I29" s="286"/>
      <c r="J29" s="286"/>
      <c r="K29" s="286"/>
      <c r="L29" s="286"/>
      <c r="M29" s="286"/>
      <c r="N29" s="286"/>
      <c r="O29" s="286"/>
      <c r="P29" s="286"/>
      <c r="Q29" s="286"/>
      <c r="R29" s="286"/>
    </row>
    <row r="30" spans="1:18" ht="12.75">
      <c r="A30" s="294"/>
      <c r="B30" s="294"/>
      <c r="C30" s="294"/>
      <c r="I30" s="286"/>
      <c r="J30" s="286"/>
      <c r="K30" s="286"/>
      <c r="L30" s="286"/>
      <c r="M30" s="286"/>
      <c r="N30" s="286"/>
      <c r="O30" s="286"/>
      <c r="P30" s="286"/>
      <c r="Q30" s="286"/>
      <c r="R30" s="286"/>
    </row>
    <row r="31" spans="1:18" ht="12.75">
      <c r="A31" s="294"/>
      <c r="B31" s="294"/>
      <c r="C31" s="294"/>
      <c r="I31" s="286"/>
      <c r="J31" s="286"/>
      <c r="K31" s="286"/>
      <c r="L31" s="286"/>
      <c r="M31" s="286"/>
      <c r="N31" s="286"/>
      <c r="O31" s="286"/>
      <c r="P31" s="286"/>
      <c r="Q31" s="286"/>
      <c r="R31" s="286"/>
    </row>
    <row r="32" spans="1:18" ht="12.75">
      <c r="A32" s="294" t="s">
        <v>941</v>
      </c>
      <c r="H32" s="294"/>
      <c r="I32" s="286"/>
      <c r="J32" s="294"/>
      <c r="K32" s="294"/>
      <c r="L32" s="294"/>
      <c r="M32" s="294"/>
      <c r="N32" s="294"/>
      <c r="O32" s="294"/>
      <c r="P32" s="294"/>
      <c r="Q32" s="294" t="s">
        <v>973</v>
      </c>
      <c r="R32" s="294"/>
    </row>
    <row r="33" spans="9:18" ht="12.75" customHeight="1">
      <c r="I33" s="294"/>
      <c r="J33" s="866" t="s">
        <v>13</v>
      </c>
      <c r="K33" s="866"/>
      <c r="L33" s="866"/>
      <c r="M33" s="866"/>
      <c r="N33" s="866"/>
      <c r="O33" s="866"/>
      <c r="P33" s="866"/>
      <c r="Q33" s="866"/>
      <c r="R33" s="866"/>
    </row>
    <row r="34" spans="9:18" ht="12.75" customHeight="1">
      <c r="I34" s="866" t="s">
        <v>957</v>
      </c>
      <c r="J34" s="866"/>
      <c r="K34" s="866"/>
      <c r="L34" s="866"/>
      <c r="M34" s="866"/>
      <c r="N34" s="866"/>
      <c r="O34" s="866"/>
      <c r="P34" s="866"/>
      <c r="Q34" s="866"/>
      <c r="R34" s="866"/>
    </row>
    <row r="35" spans="1:18" ht="12.75">
      <c r="A35" s="294"/>
      <c r="B35" s="294"/>
      <c r="I35" s="286"/>
      <c r="J35" s="294"/>
      <c r="K35" s="294"/>
      <c r="L35" s="294"/>
      <c r="M35" s="294"/>
      <c r="N35" s="294"/>
      <c r="O35" s="294"/>
      <c r="P35" s="294"/>
      <c r="Q35" s="294"/>
      <c r="R35" s="294"/>
    </row>
    <row r="37" spans="1:18" ht="12.75">
      <c r="A37" s="858"/>
      <c r="B37" s="858"/>
      <c r="C37" s="858"/>
      <c r="D37" s="858"/>
      <c r="E37" s="858"/>
      <c r="F37" s="858"/>
      <c r="G37" s="858"/>
      <c r="H37" s="858"/>
      <c r="I37" s="858"/>
      <c r="J37" s="858"/>
      <c r="K37" s="858"/>
      <c r="L37" s="858"/>
      <c r="M37" s="858"/>
      <c r="N37" s="858"/>
      <c r="O37" s="858"/>
      <c r="P37" s="858"/>
      <c r="Q37" s="858"/>
      <c r="R37" s="858"/>
    </row>
  </sheetData>
  <sheetProtection/>
  <mergeCells count="17">
    <mergeCell ref="G1:I1"/>
    <mergeCell ref="A2:R2"/>
    <mergeCell ref="A3:R3"/>
    <mergeCell ref="A4:R5"/>
    <mergeCell ref="A6:R6"/>
    <mergeCell ref="A7:B7"/>
    <mergeCell ref="L7:R7"/>
    <mergeCell ref="J33:R33"/>
    <mergeCell ref="I34:R34"/>
    <mergeCell ref="A37:R37"/>
    <mergeCell ref="Q1:R1"/>
    <mergeCell ref="A8:A9"/>
    <mergeCell ref="B8:B9"/>
    <mergeCell ref="C8:G8"/>
    <mergeCell ref="H8:H9"/>
    <mergeCell ref="I8:L8"/>
    <mergeCell ref="M8:R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59.xml><?xml version="1.0" encoding="utf-8"?>
<worksheet xmlns="http://schemas.openxmlformats.org/spreadsheetml/2006/main" xmlns:r="http://schemas.openxmlformats.org/officeDocument/2006/relationships">
  <sheetPr>
    <pageSetUpPr fitToPage="1"/>
  </sheetPr>
  <dimension ref="A1:N36"/>
  <sheetViews>
    <sheetView view="pageBreakPreview" zoomScaleNormal="70" zoomScaleSheetLayoutView="100" zoomScalePageLayoutView="0" workbookViewId="0" topLeftCell="A8">
      <selection activeCell="M31" sqref="M31"/>
    </sheetView>
  </sheetViews>
  <sheetFormatPr defaultColWidth="9.140625" defaultRowHeight="12.75"/>
  <cols>
    <col min="1" max="1" width="5.57421875" style="286" customWidth="1"/>
    <col min="2" max="2" width="22.7109375" style="286" customWidth="1"/>
    <col min="3" max="3" width="10.28125" style="286" customWidth="1"/>
    <col min="4" max="4" width="12.8515625" style="286" customWidth="1"/>
    <col min="5" max="5" width="8.7109375" style="272" customWidth="1"/>
    <col min="6" max="7" width="8.00390625" style="272" customWidth="1"/>
    <col min="8" max="10" width="8.140625" style="272" customWidth="1"/>
    <col min="11" max="11" width="8.421875" style="272" customWidth="1"/>
    <col min="12" max="12" width="8.140625" style="272" customWidth="1"/>
    <col min="13" max="13" width="8.8515625" style="272" customWidth="1"/>
    <col min="14" max="14" width="8.140625" style="272" customWidth="1"/>
    <col min="15" max="16384" width="9.140625" style="272" customWidth="1"/>
  </cols>
  <sheetData>
    <row r="1" spans="4:14" ht="12.75" customHeight="1">
      <c r="D1" s="870"/>
      <c r="E1" s="870"/>
      <c r="F1" s="286"/>
      <c r="G1" s="286"/>
      <c r="H1" s="286"/>
      <c r="I1" s="286"/>
      <c r="J1" s="286"/>
      <c r="K1" s="286"/>
      <c r="L1" s="286"/>
      <c r="M1" s="872" t="s">
        <v>552</v>
      </c>
      <c r="N1" s="872"/>
    </row>
    <row r="2" spans="1:14" ht="15.75">
      <c r="A2" s="868" t="s">
        <v>0</v>
      </c>
      <c r="B2" s="868"/>
      <c r="C2" s="868"/>
      <c r="D2" s="868"/>
      <c r="E2" s="868"/>
      <c r="F2" s="868"/>
      <c r="G2" s="868"/>
      <c r="H2" s="868"/>
      <c r="I2" s="868"/>
      <c r="J2" s="868"/>
      <c r="K2" s="868"/>
      <c r="L2" s="868"/>
      <c r="M2" s="868"/>
      <c r="N2" s="868"/>
    </row>
    <row r="3" spans="1:14" ht="18">
      <c r="A3" s="869" t="s">
        <v>653</v>
      </c>
      <c r="B3" s="869"/>
      <c r="C3" s="869"/>
      <c r="D3" s="869"/>
      <c r="E3" s="869"/>
      <c r="F3" s="869"/>
      <c r="G3" s="869"/>
      <c r="H3" s="869"/>
      <c r="I3" s="869"/>
      <c r="J3" s="869"/>
      <c r="K3" s="869"/>
      <c r="L3" s="869"/>
      <c r="M3" s="869"/>
      <c r="N3" s="869"/>
    </row>
    <row r="4" spans="1:14" ht="12.75" customHeight="1">
      <c r="A4" s="867" t="s">
        <v>740</v>
      </c>
      <c r="B4" s="867"/>
      <c r="C4" s="867"/>
      <c r="D4" s="867"/>
      <c r="E4" s="867"/>
      <c r="F4" s="867"/>
      <c r="G4" s="867"/>
      <c r="H4" s="867"/>
      <c r="I4" s="867"/>
      <c r="J4" s="867"/>
      <c r="K4" s="867"/>
      <c r="L4" s="867"/>
      <c r="M4" s="867"/>
      <c r="N4" s="867"/>
    </row>
    <row r="5" spans="1:14" s="273" customFormat="1" ht="7.5" customHeight="1">
      <c r="A5" s="867"/>
      <c r="B5" s="867"/>
      <c r="C5" s="867"/>
      <c r="D5" s="867"/>
      <c r="E5" s="867"/>
      <c r="F5" s="867"/>
      <c r="G5" s="867"/>
      <c r="H5" s="867"/>
      <c r="I5" s="867"/>
      <c r="J5" s="867"/>
      <c r="K5" s="867"/>
      <c r="L5" s="867"/>
      <c r="M5" s="867"/>
      <c r="N5" s="867"/>
    </row>
    <row r="6" spans="1:14" ht="12.75">
      <c r="A6" s="871"/>
      <c r="B6" s="871"/>
      <c r="C6" s="871"/>
      <c r="D6" s="871"/>
      <c r="E6" s="871"/>
      <c r="F6" s="871"/>
      <c r="G6" s="871"/>
      <c r="H6" s="871"/>
      <c r="I6" s="871"/>
      <c r="J6" s="871"/>
      <c r="K6" s="871"/>
      <c r="L6" s="871"/>
      <c r="M6" s="871"/>
      <c r="N6" s="871"/>
    </row>
    <row r="7" spans="1:14" ht="12.75">
      <c r="A7" s="863" t="s">
        <v>931</v>
      </c>
      <c r="B7" s="863"/>
      <c r="D7" s="287"/>
      <c r="E7" s="286"/>
      <c r="F7" s="286"/>
      <c r="G7" s="286"/>
      <c r="H7" s="859"/>
      <c r="I7" s="859"/>
      <c r="J7" s="859"/>
      <c r="K7" s="859"/>
      <c r="L7" s="859"/>
      <c r="M7" s="859"/>
      <c r="N7" s="859"/>
    </row>
    <row r="8" spans="1:14" ht="30.75" customHeight="1">
      <c r="A8" s="803" t="s">
        <v>2</v>
      </c>
      <c r="B8" s="803" t="s">
        <v>3</v>
      </c>
      <c r="C8" s="873" t="s">
        <v>502</v>
      </c>
      <c r="D8" s="864" t="s">
        <v>84</v>
      </c>
      <c r="E8" s="860" t="s">
        <v>85</v>
      </c>
      <c r="F8" s="861"/>
      <c r="G8" s="861"/>
      <c r="H8" s="862"/>
      <c r="I8" s="860" t="s">
        <v>731</v>
      </c>
      <c r="J8" s="861"/>
      <c r="K8" s="861"/>
      <c r="L8" s="861"/>
      <c r="M8" s="861"/>
      <c r="N8" s="861"/>
    </row>
    <row r="9" spans="1:14" ht="44.25" customHeight="1">
      <c r="A9" s="803"/>
      <c r="B9" s="803"/>
      <c r="C9" s="874"/>
      <c r="D9" s="865"/>
      <c r="E9" s="288" t="s">
        <v>89</v>
      </c>
      <c r="F9" s="288" t="s">
        <v>19</v>
      </c>
      <c r="G9" s="288" t="s">
        <v>41</v>
      </c>
      <c r="H9" s="288" t="s">
        <v>836</v>
      </c>
      <c r="I9" s="288" t="s">
        <v>17</v>
      </c>
      <c r="J9" s="288" t="s">
        <v>732</v>
      </c>
      <c r="K9" s="288" t="s">
        <v>733</v>
      </c>
      <c r="L9" s="288" t="s">
        <v>734</v>
      </c>
      <c r="M9" s="288" t="s">
        <v>735</v>
      </c>
      <c r="N9" s="288" t="s">
        <v>736</v>
      </c>
    </row>
    <row r="10" spans="1:14" s="274" customFormat="1" ht="12.75">
      <c r="A10" s="288">
        <v>1</v>
      </c>
      <c r="B10" s="288">
        <v>2</v>
      </c>
      <c r="C10" s="288">
        <v>3</v>
      </c>
      <c r="D10" s="288">
        <v>8</v>
      </c>
      <c r="E10" s="288">
        <v>9</v>
      </c>
      <c r="F10" s="288">
        <v>10</v>
      </c>
      <c r="G10" s="288">
        <v>11</v>
      </c>
      <c r="H10" s="288">
        <v>12</v>
      </c>
      <c r="I10" s="288">
        <v>13</v>
      </c>
      <c r="J10" s="288">
        <v>14</v>
      </c>
      <c r="K10" s="288">
        <v>15</v>
      </c>
      <c r="L10" s="288">
        <v>16</v>
      </c>
      <c r="M10" s="288">
        <v>17</v>
      </c>
      <c r="N10" s="288">
        <v>18</v>
      </c>
    </row>
    <row r="11" spans="1:14" ht="12.75">
      <c r="A11" s="512">
        <v>1</v>
      </c>
      <c r="B11" s="512" t="s">
        <v>862</v>
      </c>
      <c r="C11" s="290">
        <v>0</v>
      </c>
      <c r="D11" s="290">
        <v>0</v>
      </c>
      <c r="E11" s="290">
        <v>0</v>
      </c>
      <c r="F11" s="290">
        <v>0</v>
      </c>
      <c r="G11" s="290">
        <v>0</v>
      </c>
      <c r="H11" s="290">
        <v>0</v>
      </c>
      <c r="I11" s="290">
        <v>0</v>
      </c>
      <c r="J11" s="290">
        <v>0</v>
      </c>
      <c r="K11" s="290">
        <v>0</v>
      </c>
      <c r="L11" s="290">
        <v>0</v>
      </c>
      <c r="M11" s="290">
        <v>0</v>
      </c>
      <c r="N11" s="290">
        <v>0</v>
      </c>
    </row>
    <row r="12" spans="1:14" ht="12.75">
      <c r="A12" s="512">
        <v>2</v>
      </c>
      <c r="B12" s="512" t="s">
        <v>863</v>
      </c>
      <c r="C12" s="290">
        <v>0</v>
      </c>
      <c r="D12" s="290">
        <v>0</v>
      </c>
      <c r="E12" s="290">
        <v>0</v>
      </c>
      <c r="F12" s="290">
        <v>0</v>
      </c>
      <c r="G12" s="290">
        <v>0</v>
      </c>
      <c r="H12" s="290">
        <v>0</v>
      </c>
      <c r="I12" s="290">
        <v>0</v>
      </c>
      <c r="J12" s="290">
        <v>0</v>
      </c>
      <c r="K12" s="290">
        <v>0</v>
      </c>
      <c r="L12" s="290">
        <v>0</v>
      </c>
      <c r="M12" s="290">
        <v>0</v>
      </c>
      <c r="N12" s="290">
        <v>0</v>
      </c>
    </row>
    <row r="13" spans="1:14" ht="12.75">
      <c r="A13" s="512">
        <v>3</v>
      </c>
      <c r="B13" s="512" t="s">
        <v>864</v>
      </c>
      <c r="C13" s="290">
        <v>0</v>
      </c>
      <c r="D13" s="290">
        <v>0</v>
      </c>
      <c r="E13" s="290">
        <v>0</v>
      </c>
      <c r="F13" s="290">
        <v>0</v>
      </c>
      <c r="G13" s="290">
        <v>0</v>
      </c>
      <c r="H13" s="290">
        <v>0</v>
      </c>
      <c r="I13" s="290">
        <v>0</v>
      </c>
      <c r="J13" s="290">
        <v>0</v>
      </c>
      <c r="K13" s="290">
        <v>0</v>
      </c>
      <c r="L13" s="290">
        <v>0</v>
      </c>
      <c r="M13" s="290">
        <v>0</v>
      </c>
      <c r="N13" s="290">
        <v>0</v>
      </c>
    </row>
    <row r="14" spans="1:14" ht="12.75">
      <c r="A14" s="512">
        <v>4</v>
      </c>
      <c r="B14" s="512" t="s">
        <v>865</v>
      </c>
      <c r="C14" s="290">
        <v>0</v>
      </c>
      <c r="D14" s="290">
        <v>0</v>
      </c>
      <c r="E14" s="290">
        <v>0</v>
      </c>
      <c r="F14" s="290">
        <v>0</v>
      </c>
      <c r="G14" s="290">
        <v>0</v>
      </c>
      <c r="H14" s="290">
        <v>0</v>
      </c>
      <c r="I14" s="290">
        <v>0</v>
      </c>
      <c r="J14" s="290">
        <v>0</v>
      </c>
      <c r="K14" s="290">
        <v>0</v>
      </c>
      <c r="L14" s="290">
        <v>0</v>
      </c>
      <c r="M14" s="290">
        <v>0</v>
      </c>
      <c r="N14" s="290">
        <v>0</v>
      </c>
    </row>
    <row r="15" spans="1:14" ht="12.75">
      <c r="A15" s="512">
        <v>5</v>
      </c>
      <c r="B15" s="512" t="s">
        <v>866</v>
      </c>
      <c r="C15" s="290">
        <v>0</v>
      </c>
      <c r="D15" s="290">
        <v>0</v>
      </c>
      <c r="E15" s="290">
        <v>0</v>
      </c>
      <c r="F15" s="290">
        <v>0</v>
      </c>
      <c r="G15" s="290">
        <v>0</v>
      </c>
      <c r="H15" s="290">
        <v>0</v>
      </c>
      <c r="I15" s="290">
        <v>0</v>
      </c>
      <c r="J15" s="290">
        <v>0</v>
      </c>
      <c r="K15" s="290">
        <v>0</v>
      </c>
      <c r="L15" s="290">
        <v>0</v>
      </c>
      <c r="M15" s="290">
        <v>0</v>
      </c>
      <c r="N15" s="290">
        <v>0</v>
      </c>
    </row>
    <row r="16" spans="1:14" ht="12.75">
      <c r="A16" s="512">
        <v>6</v>
      </c>
      <c r="B16" s="512" t="s">
        <v>867</v>
      </c>
      <c r="C16" s="290">
        <v>0</v>
      </c>
      <c r="D16" s="290">
        <v>0</v>
      </c>
      <c r="E16" s="290">
        <v>0</v>
      </c>
      <c r="F16" s="290">
        <v>0</v>
      </c>
      <c r="G16" s="290">
        <v>0</v>
      </c>
      <c r="H16" s="290">
        <v>0</v>
      </c>
      <c r="I16" s="290">
        <v>0</v>
      </c>
      <c r="J16" s="290">
        <v>0</v>
      </c>
      <c r="K16" s="290">
        <v>0</v>
      </c>
      <c r="L16" s="290">
        <v>0</v>
      </c>
      <c r="M16" s="290">
        <v>0</v>
      </c>
      <c r="N16" s="290">
        <v>0</v>
      </c>
    </row>
    <row r="17" spans="1:14" ht="12.75">
      <c r="A17" s="512">
        <v>7</v>
      </c>
      <c r="B17" s="512" t="s">
        <v>868</v>
      </c>
      <c r="C17" s="290">
        <v>0</v>
      </c>
      <c r="D17" s="290">
        <v>0</v>
      </c>
      <c r="E17" s="290">
        <v>0</v>
      </c>
      <c r="F17" s="290">
        <v>0</v>
      </c>
      <c r="G17" s="290">
        <v>0</v>
      </c>
      <c r="H17" s="290">
        <v>0</v>
      </c>
      <c r="I17" s="290">
        <v>0</v>
      </c>
      <c r="J17" s="290">
        <v>0</v>
      </c>
      <c r="K17" s="290">
        <v>0</v>
      </c>
      <c r="L17" s="290">
        <v>0</v>
      </c>
      <c r="M17" s="290">
        <v>0</v>
      </c>
      <c r="N17" s="290">
        <v>0</v>
      </c>
    </row>
    <row r="18" spans="1:14" ht="12.75">
      <c r="A18" s="512">
        <v>8</v>
      </c>
      <c r="B18" s="512" t="s">
        <v>869</v>
      </c>
      <c r="C18" s="290">
        <v>0</v>
      </c>
      <c r="D18" s="290">
        <v>0</v>
      </c>
      <c r="E18" s="290">
        <v>0</v>
      </c>
      <c r="F18" s="290">
        <v>0</v>
      </c>
      <c r="G18" s="290">
        <v>0</v>
      </c>
      <c r="H18" s="290">
        <v>0</v>
      </c>
      <c r="I18" s="290">
        <v>0</v>
      </c>
      <c r="J18" s="290">
        <v>0</v>
      </c>
      <c r="K18" s="290">
        <v>0</v>
      </c>
      <c r="L18" s="290">
        <v>0</v>
      </c>
      <c r="M18" s="290">
        <v>0</v>
      </c>
      <c r="N18" s="290">
        <v>0</v>
      </c>
    </row>
    <row r="19" spans="1:14" ht="12.75">
      <c r="A19" s="512">
        <v>9</v>
      </c>
      <c r="B19" s="512" t="s">
        <v>870</v>
      </c>
      <c r="C19" s="290">
        <v>0</v>
      </c>
      <c r="D19" s="290">
        <v>0</v>
      </c>
      <c r="E19" s="290">
        <v>0</v>
      </c>
      <c r="F19" s="290">
        <v>0</v>
      </c>
      <c r="G19" s="290">
        <v>0</v>
      </c>
      <c r="H19" s="290">
        <v>0</v>
      </c>
      <c r="I19" s="290">
        <v>0</v>
      </c>
      <c r="J19" s="290">
        <v>0</v>
      </c>
      <c r="K19" s="290">
        <v>0</v>
      </c>
      <c r="L19" s="290">
        <v>0</v>
      </c>
      <c r="M19" s="290">
        <v>0</v>
      </c>
      <c r="N19" s="290">
        <v>0</v>
      </c>
    </row>
    <row r="20" spans="1:14" ht="12.75">
      <c r="A20" s="512">
        <v>10</v>
      </c>
      <c r="B20" s="512" t="s">
        <v>871</v>
      </c>
      <c r="C20" s="290">
        <v>0</v>
      </c>
      <c r="D20" s="290">
        <v>0</v>
      </c>
      <c r="E20" s="290">
        <v>0</v>
      </c>
      <c r="F20" s="290">
        <v>0</v>
      </c>
      <c r="G20" s="290">
        <v>0</v>
      </c>
      <c r="H20" s="290">
        <v>0</v>
      </c>
      <c r="I20" s="290">
        <v>0</v>
      </c>
      <c r="J20" s="290">
        <v>0</v>
      </c>
      <c r="K20" s="290">
        <v>0</v>
      </c>
      <c r="L20" s="290">
        <v>0</v>
      </c>
      <c r="M20" s="290">
        <v>0</v>
      </c>
      <c r="N20" s="290">
        <v>0</v>
      </c>
    </row>
    <row r="21" spans="1:14" ht="12.75">
      <c r="A21" s="512">
        <v>11</v>
      </c>
      <c r="B21" s="512" t="s">
        <v>872</v>
      </c>
      <c r="C21" s="290">
        <v>0</v>
      </c>
      <c r="D21" s="290">
        <v>0</v>
      </c>
      <c r="E21" s="290">
        <v>0</v>
      </c>
      <c r="F21" s="290">
        <v>0</v>
      </c>
      <c r="G21" s="290">
        <v>0</v>
      </c>
      <c r="H21" s="290">
        <v>0</v>
      </c>
      <c r="I21" s="290">
        <v>0</v>
      </c>
      <c r="J21" s="290">
        <v>0</v>
      </c>
      <c r="K21" s="290">
        <v>0</v>
      </c>
      <c r="L21" s="290">
        <v>0</v>
      </c>
      <c r="M21" s="290">
        <v>0</v>
      </c>
      <c r="N21" s="290">
        <v>0</v>
      </c>
    </row>
    <row r="22" spans="1:14" ht="12.75">
      <c r="A22" s="512">
        <v>12</v>
      </c>
      <c r="B22" s="512" t="s">
        <v>873</v>
      </c>
      <c r="C22" s="290">
        <v>0</v>
      </c>
      <c r="D22" s="290">
        <v>0</v>
      </c>
      <c r="E22" s="290">
        <v>0</v>
      </c>
      <c r="F22" s="290">
        <v>0</v>
      </c>
      <c r="G22" s="290">
        <v>0</v>
      </c>
      <c r="H22" s="290">
        <v>0</v>
      </c>
      <c r="I22" s="290">
        <v>0</v>
      </c>
      <c r="J22" s="290">
        <v>0</v>
      </c>
      <c r="K22" s="290">
        <v>0</v>
      </c>
      <c r="L22" s="290">
        <v>0</v>
      </c>
      <c r="M22" s="290">
        <v>0</v>
      </c>
      <c r="N22" s="290">
        <v>0</v>
      </c>
    </row>
    <row r="23" spans="1:14" ht="12.75">
      <c r="A23" s="512">
        <v>13</v>
      </c>
      <c r="B23" s="512" t="s">
        <v>874</v>
      </c>
      <c r="C23" s="290">
        <v>0</v>
      </c>
      <c r="D23" s="290">
        <v>0</v>
      </c>
      <c r="E23" s="290">
        <v>0</v>
      </c>
      <c r="F23" s="290">
        <v>0</v>
      </c>
      <c r="G23" s="290">
        <v>0</v>
      </c>
      <c r="H23" s="290">
        <v>0</v>
      </c>
      <c r="I23" s="290">
        <v>0</v>
      </c>
      <c r="J23" s="290">
        <v>0</v>
      </c>
      <c r="K23" s="290">
        <v>0</v>
      </c>
      <c r="L23" s="290">
        <v>0</v>
      </c>
      <c r="M23" s="290">
        <v>0</v>
      </c>
      <c r="N23" s="290">
        <v>0</v>
      </c>
    </row>
    <row r="24" spans="1:14" ht="12.75">
      <c r="A24" s="512">
        <v>14</v>
      </c>
      <c r="B24" s="512" t="s">
        <v>875</v>
      </c>
      <c r="C24" s="290">
        <v>0</v>
      </c>
      <c r="D24" s="290">
        <v>0</v>
      </c>
      <c r="E24" s="290">
        <v>0</v>
      </c>
      <c r="F24" s="290">
        <v>0</v>
      </c>
      <c r="G24" s="290">
        <v>0</v>
      </c>
      <c r="H24" s="290">
        <v>0</v>
      </c>
      <c r="I24" s="290">
        <v>0</v>
      </c>
      <c r="J24" s="290">
        <v>0</v>
      </c>
      <c r="K24" s="290">
        <v>0</v>
      </c>
      <c r="L24" s="290">
        <v>0</v>
      </c>
      <c r="M24" s="290">
        <v>0</v>
      </c>
      <c r="N24" s="290">
        <v>0</v>
      </c>
    </row>
    <row r="25" spans="1:14" ht="12.75">
      <c r="A25" s="516" t="s">
        <v>17</v>
      </c>
      <c r="B25" s="513"/>
      <c r="C25" s="290">
        <v>0</v>
      </c>
      <c r="D25" s="290">
        <v>0</v>
      </c>
      <c r="E25" s="290">
        <v>0</v>
      </c>
      <c r="F25" s="290">
        <v>0</v>
      </c>
      <c r="G25" s="290">
        <v>0</v>
      </c>
      <c r="H25" s="290">
        <v>0</v>
      </c>
      <c r="I25" s="290">
        <v>0</v>
      </c>
      <c r="J25" s="290">
        <v>0</v>
      </c>
      <c r="K25" s="290">
        <v>0</v>
      </c>
      <c r="L25" s="290">
        <v>0</v>
      </c>
      <c r="M25" s="290">
        <v>0</v>
      </c>
      <c r="N25" s="290">
        <v>0</v>
      </c>
    </row>
    <row r="26" spans="1:14" ht="12.75">
      <c r="A26" s="292"/>
      <c r="B26" s="293"/>
      <c r="C26" s="293"/>
      <c r="D26" s="291"/>
      <c r="E26" s="286"/>
      <c r="F26" s="286"/>
      <c r="G26" s="286"/>
      <c r="H26" s="286"/>
      <c r="I26" s="286"/>
      <c r="J26" s="286"/>
      <c r="K26" s="286"/>
      <c r="L26" s="286"/>
      <c r="M26" s="286"/>
      <c r="N26" s="286"/>
    </row>
    <row r="27" spans="1:14" ht="12.75">
      <c r="A27" s="294"/>
      <c r="B27" s="294"/>
      <c r="C27" s="294"/>
      <c r="E27" s="286"/>
      <c r="F27" s="286"/>
      <c r="G27" s="286"/>
      <c r="H27" s="286"/>
      <c r="I27" s="286"/>
      <c r="J27" s="286"/>
      <c r="K27" s="286"/>
      <c r="L27" s="286"/>
      <c r="M27" s="286"/>
      <c r="N27" s="286"/>
    </row>
    <row r="28" spans="1:14" ht="12.75">
      <c r="A28" s="294"/>
      <c r="B28" s="294"/>
      <c r="C28" s="294"/>
      <c r="E28" s="286"/>
      <c r="F28" s="286"/>
      <c r="G28" s="286"/>
      <c r="H28" s="286"/>
      <c r="I28" s="286"/>
      <c r="J28" s="286"/>
      <c r="K28" s="286"/>
      <c r="L28" s="286"/>
      <c r="M28" s="286"/>
      <c r="N28" s="286"/>
    </row>
    <row r="29" spans="1:14" ht="12.75">
      <c r="A29" s="294"/>
      <c r="B29" s="294"/>
      <c r="C29" s="294"/>
      <c r="E29" s="286"/>
      <c r="F29" s="286"/>
      <c r="G29" s="286"/>
      <c r="H29" s="286"/>
      <c r="I29" s="286"/>
      <c r="J29" s="286"/>
      <c r="K29" s="286"/>
      <c r="L29" s="286"/>
      <c r="M29" s="286"/>
      <c r="N29" s="286"/>
    </row>
    <row r="30" spans="1:14" ht="12.75">
      <c r="A30" s="294"/>
      <c r="B30" s="294"/>
      <c r="C30" s="294"/>
      <c r="E30" s="286"/>
      <c r="F30" s="286"/>
      <c r="G30" s="286"/>
      <c r="H30" s="286"/>
      <c r="I30" s="286"/>
      <c r="J30" s="286"/>
      <c r="K30" s="286"/>
      <c r="L30" s="286"/>
      <c r="M30" s="286"/>
      <c r="N30" s="286"/>
    </row>
    <row r="31" spans="1:14" ht="12.75">
      <c r="A31" s="294" t="s">
        <v>936</v>
      </c>
      <c r="D31" s="294"/>
      <c r="E31" s="286"/>
      <c r="F31" s="294"/>
      <c r="G31" s="294"/>
      <c r="H31" s="294"/>
      <c r="I31" s="294"/>
      <c r="J31" s="294"/>
      <c r="K31" s="294"/>
      <c r="L31" s="294"/>
      <c r="M31" s="294" t="s">
        <v>973</v>
      </c>
      <c r="N31" s="294"/>
    </row>
    <row r="32" spans="5:14" ht="12.75" customHeight="1">
      <c r="E32" s="294"/>
      <c r="F32" s="866" t="s">
        <v>13</v>
      </c>
      <c r="G32" s="866"/>
      <c r="H32" s="866"/>
      <c r="I32" s="866"/>
      <c r="J32" s="866"/>
      <c r="K32" s="866"/>
      <c r="L32" s="866"/>
      <c r="M32" s="866"/>
      <c r="N32" s="866"/>
    </row>
    <row r="33" spans="5:14" ht="12.75" customHeight="1">
      <c r="E33" s="866" t="s">
        <v>957</v>
      </c>
      <c r="F33" s="866"/>
      <c r="G33" s="866"/>
      <c r="H33" s="866"/>
      <c r="I33" s="866"/>
      <c r="J33" s="866"/>
      <c r="K33" s="866"/>
      <c r="L33" s="866"/>
      <c r="M33" s="866"/>
      <c r="N33" s="866"/>
    </row>
    <row r="34" spans="1:14" ht="12.75">
      <c r="A34" s="294"/>
      <c r="B34" s="294"/>
      <c r="E34" s="286"/>
      <c r="F34" s="294"/>
      <c r="G34" s="294"/>
      <c r="H34" s="294"/>
      <c r="I34" s="294"/>
      <c r="J34" s="294"/>
      <c r="K34" s="294"/>
      <c r="L34" s="294"/>
      <c r="M34" s="294"/>
      <c r="N34" s="294"/>
    </row>
    <row r="36" spans="1:14" ht="12.75">
      <c r="A36" s="858"/>
      <c r="B36" s="858"/>
      <c r="C36" s="858"/>
      <c r="D36" s="858"/>
      <c r="E36" s="858"/>
      <c r="F36" s="858"/>
      <c r="G36" s="858"/>
      <c r="H36" s="858"/>
      <c r="I36" s="858"/>
      <c r="J36" s="858"/>
      <c r="K36" s="858"/>
      <c r="L36" s="858"/>
      <c r="M36" s="858"/>
      <c r="N36" s="858"/>
    </row>
  </sheetData>
  <sheetProtection/>
  <mergeCells count="17">
    <mergeCell ref="I8:N8"/>
    <mergeCell ref="A6:N6"/>
    <mergeCell ref="D1:E1"/>
    <mergeCell ref="M1:N1"/>
    <mergeCell ref="A2:N2"/>
    <mergeCell ref="A3:N3"/>
    <mergeCell ref="A4:N5"/>
    <mergeCell ref="F32:N32"/>
    <mergeCell ref="E33:N33"/>
    <mergeCell ref="A36:N36"/>
    <mergeCell ref="C8:C9"/>
    <mergeCell ref="A7:B7"/>
    <mergeCell ref="H7:N7"/>
    <mergeCell ref="A8:A9"/>
    <mergeCell ref="B8:B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X38"/>
  <sheetViews>
    <sheetView zoomScale="70" zoomScaleNormal="70" zoomScaleSheetLayoutView="80" zoomScalePageLayoutView="0" workbookViewId="0" topLeftCell="A7">
      <selection activeCell="S36" sqref="S36"/>
    </sheetView>
  </sheetViews>
  <sheetFormatPr defaultColWidth="8.8515625" defaultRowHeight="12.75"/>
  <cols>
    <col min="1" max="1" width="7.28125" style="197" customWidth="1"/>
    <col min="2" max="2" width="26.00390625" style="197" customWidth="1"/>
    <col min="3" max="3" width="11.28125" style="197" customWidth="1"/>
    <col min="4" max="5" width="8.28125" style="197" customWidth="1"/>
    <col min="6" max="6" width="16.00390625" style="197" customWidth="1"/>
    <col min="7" max="8" width="10.7109375" style="197" customWidth="1"/>
    <col min="9" max="10" width="12.140625" style="197" customWidth="1"/>
    <col min="11" max="13" width="9.140625" style="197" customWidth="1"/>
    <col min="14" max="14" width="14.28125" style="197" customWidth="1"/>
    <col min="15" max="17" width="9.140625" style="197" customWidth="1"/>
    <col min="18" max="18" width="13.28125" style="197" customWidth="1"/>
    <col min="19" max="21" width="8.8515625" style="197" customWidth="1"/>
    <col min="22" max="22" width="13.7109375" style="197" customWidth="1"/>
    <col min="23" max="16384" width="8.8515625" style="197" customWidth="1"/>
  </cols>
  <sheetData>
    <row r="1" ht="15">
      <c r="V1" s="198" t="s">
        <v>557</v>
      </c>
    </row>
    <row r="2" spans="7:18" ht="15.75">
      <c r="G2" s="128" t="s">
        <v>0</v>
      </c>
      <c r="H2" s="128"/>
      <c r="I2" s="128"/>
      <c r="O2" s="88"/>
      <c r="P2" s="88"/>
      <c r="Q2" s="88"/>
      <c r="R2" s="88"/>
    </row>
    <row r="3" spans="3:24" ht="20.25">
      <c r="C3" s="659" t="s">
        <v>653</v>
      </c>
      <c r="D3" s="659"/>
      <c r="E3" s="659"/>
      <c r="F3" s="659"/>
      <c r="G3" s="659"/>
      <c r="H3" s="659"/>
      <c r="I3" s="659"/>
      <c r="J3" s="659"/>
      <c r="K3" s="659"/>
      <c r="L3" s="659"/>
      <c r="M3" s="659"/>
      <c r="N3" s="659"/>
      <c r="O3" s="132"/>
      <c r="P3" s="132"/>
      <c r="Q3" s="132"/>
      <c r="R3" s="132"/>
      <c r="S3" s="132"/>
      <c r="T3" s="132"/>
      <c r="U3" s="132"/>
      <c r="V3" s="132"/>
      <c r="W3" s="132"/>
      <c r="X3" s="132"/>
    </row>
    <row r="4" spans="3:22" ht="18">
      <c r="C4" s="199"/>
      <c r="D4" s="199"/>
      <c r="E4" s="199"/>
      <c r="F4" s="199"/>
      <c r="G4" s="199"/>
      <c r="H4" s="199"/>
      <c r="I4" s="199"/>
      <c r="J4" s="199"/>
      <c r="K4" s="199"/>
      <c r="L4" s="199"/>
      <c r="M4" s="199"/>
      <c r="N4" s="199"/>
      <c r="O4" s="199"/>
      <c r="P4" s="199"/>
      <c r="Q4" s="199"/>
      <c r="R4" s="199"/>
      <c r="S4" s="199"/>
      <c r="T4" s="199"/>
      <c r="U4" s="199"/>
      <c r="V4" s="199"/>
    </row>
    <row r="5" spans="2:22" ht="15.75">
      <c r="B5" s="660" t="s">
        <v>656</v>
      </c>
      <c r="C5" s="660"/>
      <c r="D5" s="660"/>
      <c r="E5" s="660"/>
      <c r="F5" s="660"/>
      <c r="G5" s="660"/>
      <c r="H5" s="660"/>
      <c r="I5" s="660"/>
      <c r="J5" s="660"/>
      <c r="K5" s="660"/>
      <c r="L5" s="660"/>
      <c r="M5" s="660"/>
      <c r="N5" s="660"/>
      <c r="O5" s="660"/>
      <c r="P5" s="660"/>
      <c r="Q5" s="660"/>
      <c r="R5" s="660"/>
      <c r="S5" s="660"/>
      <c r="T5" s="89"/>
      <c r="U5" s="661" t="s">
        <v>259</v>
      </c>
      <c r="V5" s="662"/>
    </row>
    <row r="6" spans="11:18" ht="15">
      <c r="K6" s="88"/>
      <c r="L6" s="88"/>
      <c r="M6" s="88"/>
      <c r="N6" s="88"/>
      <c r="O6" s="88"/>
      <c r="P6" s="88"/>
      <c r="Q6" s="88"/>
      <c r="R6" s="88"/>
    </row>
    <row r="7" spans="1:22" ht="12.75">
      <c r="A7" s="637" t="s">
        <v>931</v>
      </c>
      <c r="B7" s="637"/>
      <c r="O7" s="663" t="s">
        <v>820</v>
      </c>
      <c r="P7" s="663"/>
      <c r="Q7" s="663"/>
      <c r="R7" s="663"/>
      <c r="S7" s="663"/>
      <c r="T7" s="663"/>
      <c r="U7" s="663"/>
      <c r="V7" s="663"/>
    </row>
    <row r="8" spans="1:22" ht="35.25" customHeight="1">
      <c r="A8" s="642" t="s">
        <v>2</v>
      </c>
      <c r="B8" s="642" t="s">
        <v>147</v>
      </c>
      <c r="C8" s="658" t="s">
        <v>148</v>
      </c>
      <c r="D8" s="658"/>
      <c r="E8" s="658"/>
      <c r="F8" s="658" t="s">
        <v>149</v>
      </c>
      <c r="G8" s="642" t="s">
        <v>178</v>
      </c>
      <c r="H8" s="642"/>
      <c r="I8" s="642"/>
      <c r="J8" s="642"/>
      <c r="K8" s="642"/>
      <c r="L8" s="642"/>
      <c r="M8" s="642"/>
      <c r="N8" s="642"/>
      <c r="O8" s="642" t="s">
        <v>179</v>
      </c>
      <c r="P8" s="642"/>
      <c r="Q8" s="642"/>
      <c r="R8" s="642"/>
      <c r="S8" s="642"/>
      <c r="T8" s="642"/>
      <c r="U8" s="642"/>
      <c r="V8" s="642"/>
    </row>
    <row r="9" spans="1:22" ht="15">
      <c r="A9" s="642"/>
      <c r="B9" s="642"/>
      <c r="C9" s="658" t="s">
        <v>260</v>
      </c>
      <c r="D9" s="658" t="s">
        <v>42</v>
      </c>
      <c r="E9" s="658" t="s">
        <v>43</v>
      </c>
      <c r="F9" s="658"/>
      <c r="G9" s="642" t="s">
        <v>180</v>
      </c>
      <c r="H9" s="642"/>
      <c r="I9" s="642"/>
      <c r="J9" s="642"/>
      <c r="K9" s="642" t="s">
        <v>165</v>
      </c>
      <c r="L9" s="642"/>
      <c r="M9" s="642"/>
      <c r="N9" s="642"/>
      <c r="O9" s="642" t="s">
        <v>150</v>
      </c>
      <c r="P9" s="642"/>
      <c r="Q9" s="642"/>
      <c r="R9" s="642"/>
      <c r="S9" s="642" t="s">
        <v>164</v>
      </c>
      <c r="T9" s="642"/>
      <c r="U9" s="642"/>
      <c r="V9" s="642"/>
    </row>
    <row r="10" spans="1:22" ht="12.75">
      <c r="A10" s="642"/>
      <c r="B10" s="642"/>
      <c r="C10" s="658"/>
      <c r="D10" s="658"/>
      <c r="E10" s="658"/>
      <c r="F10" s="658"/>
      <c r="G10" s="643" t="s">
        <v>151</v>
      </c>
      <c r="H10" s="644"/>
      <c r="I10" s="645"/>
      <c r="J10" s="649" t="s">
        <v>152</v>
      </c>
      <c r="K10" s="652" t="s">
        <v>151</v>
      </c>
      <c r="L10" s="653"/>
      <c r="M10" s="654"/>
      <c r="N10" s="649" t="s">
        <v>152</v>
      </c>
      <c r="O10" s="652" t="s">
        <v>151</v>
      </c>
      <c r="P10" s="653"/>
      <c r="Q10" s="654"/>
      <c r="R10" s="649" t="s">
        <v>152</v>
      </c>
      <c r="S10" s="652" t="s">
        <v>151</v>
      </c>
      <c r="T10" s="653"/>
      <c r="U10" s="654"/>
      <c r="V10" s="649" t="s">
        <v>152</v>
      </c>
    </row>
    <row r="11" spans="1:22" ht="15" customHeight="1">
      <c r="A11" s="642"/>
      <c r="B11" s="642"/>
      <c r="C11" s="658"/>
      <c r="D11" s="658"/>
      <c r="E11" s="658"/>
      <c r="F11" s="658"/>
      <c r="G11" s="646"/>
      <c r="H11" s="647"/>
      <c r="I11" s="648"/>
      <c r="J11" s="650"/>
      <c r="K11" s="655"/>
      <c r="L11" s="656"/>
      <c r="M11" s="657"/>
      <c r="N11" s="650"/>
      <c r="O11" s="655"/>
      <c r="P11" s="656"/>
      <c r="Q11" s="657"/>
      <c r="R11" s="650"/>
      <c r="S11" s="655"/>
      <c r="T11" s="656"/>
      <c r="U11" s="657"/>
      <c r="V11" s="650"/>
    </row>
    <row r="12" spans="1:22" ht="15">
      <c r="A12" s="642"/>
      <c r="B12" s="642"/>
      <c r="C12" s="658"/>
      <c r="D12" s="658"/>
      <c r="E12" s="658"/>
      <c r="F12" s="658"/>
      <c r="G12" s="201" t="s">
        <v>260</v>
      </c>
      <c r="H12" s="201" t="s">
        <v>42</v>
      </c>
      <c r="I12" s="202" t="s">
        <v>43</v>
      </c>
      <c r="J12" s="651"/>
      <c r="K12" s="200" t="s">
        <v>260</v>
      </c>
      <c r="L12" s="200" t="s">
        <v>42</v>
      </c>
      <c r="M12" s="200" t="s">
        <v>43</v>
      </c>
      <c r="N12" s="651"/>
      <c r="O12" s="200" t="s">
        <v>260</v>
      </c>
      <c r="P12" s="200" t="s">
        <v>42</v>
      </c>
      <c r="Q12" s="200" t="s">
        <v>43</v>
      </c>
      <c r="R12" s="651"/>
      <c r="S12" s="200" t="s">
        <v>260</v>
      </c>
      <c r="T12" s="200" t="s">
        <v>42</v>
      </c>
      <c r="U12" s="200" t="s">
        <v>43</v>
      </c>
      <c r="V12" s="651"/>
    </row>
    <row r="13" spans="1:22" ht="15">
      <c r="A13" s="200">
        <v>1</v>
      </c>
      <c r="B13" s="200">
        <v>2</v>
      </c>
      <c r="C13" s="200">
        <v>3</v>
      </c>
      <c r="D13" s="200">
        <v>4</v>
      </c>
      <c r="E13" s="200">
        <v>5</v>
      </c>
      <c r="F13" s="200">
        <v>6</v>
      </c>
      <c r="G13" s="200">
        <v>7</v>
      </c>
      <c r="H13" s="200">
        <v>8</v>
      </c>
      <c r="I13" s="200">
        <v>9</v>
      </c>
      <c r="J13" s="200">
        <v>10</v>
      </c>
      <c r="K13" s="200">
        <v>11</v>
      </c>
      <c r="L13" s="200">
        <v>12</v>
      </c>
      <c r="M13" s="200">
        <v>13</v>
      </c>
      <c r="N13" s="200">
        <v>14</v>
      </c>
      <c r="O13" s="200">
        <v>15</v>
      </c>
      <c r="P13" s="200">
        <v>16</v>
      </c>
      <c r="Q13" s="200">
        <v>17</v>
      </c>
      <c r="R13" s="200">
        <v>18</v>
      </c>
      <c r="S13" s="200">
        <v>19</v>
      </c>
      <c r="T13" s="200">
        <v>20</v>
      </c>
      <c r="U13" s="200">
        <v>21</v>
      </c>
      <c r="V13" s="200">
        <v>22</v>
      </c>
    </row>
    <row r="14" spans="1:22" ht="20.25" customHeight="1">
      <c r="A14" s="638" t="s">
        <v>212</v>
      </c>
      <c r="B14" s="639"/>
      <c r="C14" s="200"/>
      <c r="D14" s="200"/>
      <c r="E14" s="200"/>
      <c r="F14" s="200"/>
      <c r="G14" s="200"/>
      <c r="H14" s="200"/>
      <c r="I14" s="200"/>
      <c r="J14" s="200"/>
      <c r="K14" s="200"/>
      <c r="L14" s="200"/>
      <c r="M14" s="200"/>
      <c r="N14" s="200"/>
      <c r="O14" s="200"/>
      <c r="P14" s="200"/>
      <c r="Q14" s="204"/>
      <c r="R14" s="200"/>
      <c r="S14" s="200"/>
      <c r="T14" s="200"/>
      <c r="U14" s="200"/>
      <c r="V14" s="200"/>
    </row>
    <row r="15" spans="1:22" ht="27" customHeight="1">
      <c r="A15" s="200">
        <v>1</v>
      </c>
      <c r="B15" s="203" t="s">
        <v>211</v>
      </c>
      <c r="C15" s="201">
        <v>4535.7</v>
      </c>
      <c r="D15" s="201">
        <v>461.76</v>
      </c>
      <c r="E15" s="201">
        <v>87.98</v>
      </c>
      <c r="F15" s="496">
        <v>42856</v>
      </c>
      <c r="G15" s="201">
        <v>54097.6</v>
      </c>
      <c r="H15" s="201">
        <v>5507.42</v>
      </c>
      <c r="I15" s="201">
        <v>1049.34</v>
      </c>
      <c r="J15" s="496">
        <v>42888</v>
      </c>
      <c r="K15" s="201">
        <v>187.57</v>
      </c>
      <c r="L15" s="201">
        <v>19.1</v>
      </c>
      <c r="M15" s="201">
        <v>3.64</v>
      </c>
      <c r="N15" s="496">
        <v>42906</v>
      </c>
      <c r="O15" s="201">
        <v>5126.64</v>
      </c>
      <c r="P15" s="201">
        <v>521.92</v>
      </c>
      <c r="Q15" s="201">
        <v>99.44</v>
      </c>
      <c r="R15" s="496">
        <v>42906</v>
      </c>
      <c r="S15" s="201">
        <v>14695.85</v>
      </c>
      <c r="T15" s="201">
        <v>1496.12</v>
      </c>
      <c r="U15" s="201">
        <v>285.06</v>
      </c>
      <c r="V15" s="496">
        <v>42906</v>
      </c>
    </row>
    <row r="16" spans="1:22" ht="27" customHeight="1">
      <c r="A16" s="200">
        <v>2</v>
      </c>
      <c r="B16" s="203" t="s">
        <v>153</v>
      </c>
      <c r="C16" s="201">
        <v>6330.67</v>
      </c>
      <c r="D16" s="201">
        <v>644.49</v>
      </c>
      <c r="E16" s="201">
        <v>122.8</v>
      </c>
      <c r="F16" s="496">
        <v>42929</v>
      </c>
      <c r="G16" s="201"/>
      <c r="H16" s="201"/>
      <c r="I16" s="201"/>
      <c r="J16" s="496"/>
      <c r="K16" s="201">
        <v>483.16</v>
      </c>
      <c r="L16" s="201">
        <v>49.19</v>
      </c>
      <c r="M16" s="201">
        <v>9.37</v>
      </c>
      <c r="N16" s="496">
        <v>43013</v>
      </c>
      <c r="O16" s="201">
        <v>3577.42</v>
      </c>
      <c r="P16" s="201">
        <v>364.2</v>
      </c>
      <c r="Q16" s="201">
        <v>69.39</v>
      </c>
      <c r="R16" s="496">
        <v>43011</v>
      </c>
      <c r="S16" s="201">
        <v>11021.88</v>
      </c>
      <c r="T16" s="201">
        <v>1122.09</v>
      </c>
      <c r="U16" s="201">
        <v>213.79</v>
      </c>
      <c r="V16" s="496">
        <v>43011</v>
      </c>
    </row>
    <row r="17" spans="1:22" ht="27" customHeight="1">
      <c r="A17" s="200">
        <v>3</v>
      </c>
      <c r="B17" s="203" t="s">
        <v>154</v>
      </c>
      <c r="C17" s="201">
        <v>7203.42</v>
      </c>
      <c r="D17" s="201">
        <v>776.24</v>
      </c>
      <c r="E17" s="201">
        <v>157.04</v>
      </c>
      <c r="F17" s="496">
        <v>43090</v>
      </c>
      <c r="G17" s="201"/>
      <c r="H17" s="201"/>
      <c r="I17" s="201"/>
      <c r="J17" s="496"/>
      <c r="K17" s="201">
        <v>555.51</v>
      </c>
      <c r="L17" s="201">
        <v>56.56</v>
      </c>
      <c r="M17" s="201">
        <v>10.78</v>
      </c>
      <c r="N17" s="496">
        <v>43091</v>
      </c>
      <c r="O17" s="201">
        <v>3577.42</v>
      </c>
      <c r="P17" s="201">
        <v>364.2</v>
      </c>
      <c r="Q17" s="201">
        <v>69.39</v>
      </c>
      <c r="R17" s="496">
        <v>43111</v>
      </c>
      <c r="S17" s="201">
        <v>11021.88</v>
      </c>
      <c r="T17" s="201">
        <v>1122.09</v>
      </c>
      <c r="U17" s="201">
        <v>213.79</v>
      </c>
      <c r="V17" s="496">
        <v>43111</v>
      </c>
    </row>
    <row r="18" spans="1:22" ht="27" customHeight="1">
      <c r="A18" s="495"/>
      <c r="B18" s="494"/>
      <c r="C18" s="201"/>
      <c r="D18" s="201"/>
      <c r="E18" s="201"/>
      <c r="F18" s="496"/>
      <c r="G18" s="201"/>
      <c r="H18" s="201"/>
      <c r="I18" s="201"/>
      <c r="J18" s="496"/>
      <c r="K18" s="201">
        <v>555.51</v>
      </c>
      <c r="L18" s="201">
        <v>56.56</v>
      </c>
      <c r="M18" s="201">
        <v>10.78</v>
      </c>
      <c r="N18" s="496">
        <v>43143</v>
      </c>
      <c r="O18" s="201"/>
      <c r="P18" s="201"/>
      <c r="Q18" s="201"/>
      <c r="R18" s="201"/>
      <c r="S18" s="201"/>
      <c r="T18" s="201"/>
      <c r="U18" s="201"/>
      <c r="V18" s="201"/>
    </row>
    <row r="19" spans="1:22" ht="27" customHeight="1">
      <c r="A19" s="638" t="s">
        <v>213</v>
      </c>
      <c r="B19" s="639"/>
      <c r="C19" s="204"/>
      <c r="D19" s="204"/>
      <c r="E19" s="204"/>
      <c r="F19" s="204"/>
      <c r="G19" s="204"/>
      <c r="H19" s="204"/>
      <c r="I19" s="204"/>
      <c r="J19" s="204"/>
      <c r="K19" s="204"/>
      <c r="L19" s="204"/>
      <c r="M19" s="204"/>
      <c r="N19" s="204"/>
      <c r="O19" s="204"/>
      <c r="P19" s="204"/>
      <c r="Q19" s="204"/>
      <c r="R19" s="204"/>
      <c r="S19" s="204"/>
      <c r="T19" s="204"/>
      <c r="U19" s="204"/>
      <c r="V19" s="204"/>
    </row>
    <row r="20" spans="1:22" ht="27" customHeight="1">
      <c r="A20" s="200">
        <v>4</v>
      </c>
      <c r="B20" s="203" t="s">
        <v>201</v>
      </c>
      <c r="C20" s="201">
        <v>12279.28</v>
      </c>
      <c r="D20" s="201">
        <v>159.99</v>
      </c>
      <c r="E20" s="201">
        <v>218.99</v>
      </c>
      <c r="F20" s="496">
        <v>43081</v>
      </c>
      <c r="G20" s="201">
        <v>6537.98</v>
      </c>
      <c r="H20" s="201">
        <v>665.6</v>
      </c>
      <c r="I20" s="201">
        <v>126.82</v>
      </c>
      <c r="J20" s="496">
        <v>42888</v>
      </c>
      <c r="K20" s="204">
        <v>0</v>
      </c>
      <c r="L20" s="204">
        <v>0</v>
      </c>
      <c r="M20" s="204">
        <v>0</v>
      </c>
      <c r="N20" s="204">
        <v>0</v>
      </c>
      <c r="O20" s="204">
        <v>0</v>
      </c>
      <c r="P20" s="204">
        <v>0</v>
      </c>
      <c r="Q20" s="204">
        <v>0</v>
      </c>
      <c r="R20" s="204">
        <v>0</v>
      </c>
      <c r="S20" s="204">
        <v>0</v>
      </c>
      <c r="T20" s="204">
        <v>0</v>
      </c>
      <c r="U20" s="204">
        <v>0</v>
      </c>
      <c r="V20" s="204">
        <v>0</v>
      </c>
    </row>
    <row r="21" spans="1:22" ht="27" customHeight="1">
      <c r="A21" s="200"/>
      <c r="B21" s="203"/>
      <c r="C21" s="201"/>
      <c r="D21" s="201"/>
      <c r="E21" s="201"/>
      <c r="F21" s="496"/>
      <c r="G21" s="201"/>
      <c r="H21" s="201"/>
      <c r="I21" s="201"/>
      <c r="J21" s="496"/>
      <c r="K21" s="204"/>
      <c r="L21" s="204"/>
      <c r="M21" s="204"/>
      <c r="N21" s="204"/>
      <c r="O21" s="204"/>
      <c r="P21" s="204"/>
      <c r="Q21" s="204"/>
      <c r="R21" s="204"/>
      <c r="S21" s="204"/>
      <c r="T21" s="204"/>
      <c r="U21" s="204"/>
      <c r="V21" s="204"/>
    </row>
    <row r="22" spans="1:22" ht="27" customHeight="1">
      <c r="A22" s="200">
        <v>5</v>
      </c>
      <c r="B22" s="203" t="s">
        <v>132</v>
      </c>
      <c r="C22" s="204">
        <v>0</v>
      </c>
      <c r="D22" s="204">
        <v>0</v>
      </c>
      <c r="E22" s="204">
        <v>0</v>
      </c>
      <c r="F22" s="204">
        <v>0</v>
      </c>
      <c r="G22" s="204">
        <v>0</v>
      </c>
      <c r="H22" s="204">
        <v>0</v>
      </c>
      <c r="I22" s="204">
        <v>0</v>
      </c>
      <c r="J22" s="204">
        <v>0</v>
      </c>
      <c r="K22" s="204">
        <v>0</v>
      </c>
      <c r="L22" s="204">
        <v>0</v>
      </c>
      <c r="M22" s="204">
        <v>0</v>
      </c>
      <c r="N22" s="204">
        <v>0</v>
      </c>
      <c r="O22" s="204">
        <v>0</v>
      </c>
      <c r="P22" s="204">
        <v>0</v>
      </c>
      <c r="Q22" s="204">
        <v>0</v>
      </c>
      <c r="R22" s="204">
        <v>0</v>
      </c>
      <c r="S22" s="204">
        <v>0</v>
      </c>
      <c r="T22" s="204">
        <v>0</v>
      </c>
      <c r="U22" s="204">
        <v>0</v>
      </c>
      <c r="V22" s="204">
        <v>0</v>
      </c>
    </row>
    <row r="23" ht="24" customHeight="1"/>
    <row r="24" spans="1:22" ht="14.25">
      <c r="A24" s="640" t="s">
        <v>166</v>
      </c>
      <c r="B24" s="640"/>
      <c r="C24" s="640"/>
      <c r="D24" s="640"/>
      <c r="E24" s="640"/>
      <c r="F24" s="640"/>
      <c r="G24" s="640"/>
      <c r="H24" s="640"/>
      <c r="I24" s="640"/>
      <c r="J24" s="640"/>
      <c r="K24" s="640"/>
      <c r="L24" s="640"/>
      <c r="M24" s="640"/>
      <c r="N24" s="640"/>
      <c r="O24" s="640"/>
      <c r="P24" s="640"/>
      <c r="Q24" s="640"/>
      <c r="R24" s="640"/>
      <c r="S24" s="640"/>
      <c r="T24" s="640"/>
      <c r="U24" s="640"/>
      <c r="V24" s="640"/>
    </row>
    <row r="25" spans="1:22" ht="14.25">
      <c r="A25" s="205"/>
      <c r="B25" s="205"/>
      <c r="C25" s="205"/>
      <c r="D25" s="205"/>
      <c r="E25" s="205"/>
      <c r="F25" s="205"/>
      <c r="G25" s="205"/>
      <c r="H25" s="205"/>
      <c r="I25" s="205"/>
      <c r="J25" s="205"/>
      <c r="K25" s="205"/>
      <c r="L25" s="205"/>
      <c r="M25" s="205"/>
      <c r="N25" s="205"/>
      <c r="O25" s="205"/>
      <c r="P25" s="205"/>
      <c r="Q25" s="205"/>
      <c r="R25" s="205"/>
      <c r="S25" s="205"/>
      <c r="T25" s="205"/>
      <c r="U25" s="205"/>
      <c r="V25" s="205"/>
    </row>
    <row r="26" spans="1:18" ht="12.75">
      <c r="A26" s="87"/>
      <c r="B26" s="87"/>
      <c r="C26" s="87"/>
      <c r="D26" s="87"/>
      <c r="E26" s="87"/>
      <c r="F26" s="87"/>
      <c r="G26" s="87"/>
      <c r="H26" s="87"/>
      <c r="I26" s="87"/>
      <c r="J26" s="87"/>
      <c r="K26" s="87"/>
      <c r="L26" s="87"/>
      <c r="M26" s="87"/>
      <c r="N26" s="87"/>
      <c r="O26" s="87"/>
      <c r="P26" s="87"/>
      <c r="Q26" s="87"/>
      <c r="R26" s="87"/>
    </row>
    <row r="27" spans="1:22" ht="15.75">
      <c r="A27" s="15" t="s">
        <v>937</v>
      </c>
      <c r="B27" s="98"/>
      <c r="C27" s="98"/>
      <c r="D27" s="98"/>
      <c r="E27" s="98"/>
      <c r="F27" s="98"/>
      <c r="G27" s="98"/>
      <c r="H27" s="98"/>
      <c r="I27" s="98"/>
      <c r="J27" s="98"/>
      <c r="K27" s="98"/>
      <c r="L27" s="98"/>
      <c r="M27" s="98"/>
      <c r="N27" s="641" t="s">
        <v>973</v>
      </c>
      <c r="O27" s="641"/>
      <c r="P27" s="641"/>
      <c r="Q27" s="641"/>
      <c r="R27" s="641"/>
      <c r="S27" s="641"/>
      <c r="T27" s="641"/>
      <c r="U27" s="641"/>
      <c r="V27" s="641"/>
    </row>
    <row r="28" spans="1:22" ht="15.75">
      <c r="A28" s="641" t="s">
        <v>13</v>
      </c>
      <c r="B28" s="641"/>
      <c r="C28" s="641"/>
      <c r="D28" s="641"/>
      <c r="E28" s="641"/>
      <c r="F28" s="641"/>
      <c r="G28" s="641"/>
      <c r="H28" s="641"/>
      <c r="I28" s="641"/>
      <c r="J28" s="641"/>
      <c r="K28" s="641"/>
      <c r="L28" s="641"/>
      <c r="M28" s="641"/>
      <c r="N28" s="641"/>
      <c r="O28" s="641"/>
      <c r="P28" s="641"/>
      <c r="Q28" s="641"/>
      <c r="R28" s="641"/>
      <c r="S28" s="641"/>
      <c r="T28" s="641"/>
      <c r="U28" s="641"/>
      <c r="V28" s="641"/>
    </row>
    <row r="29" spans="1:22" ht="15.75">
      <c r="A29" s="641" t="s">
        <v>955</v>
      </c>
      <c r="B29" s="641"/>
      <c r="C29" s="641"/>
      <c r="D29" s="641"/>
      <c r="E29" s="641"/>
      <c r="F29" s="641"/>
      <c r="G29" s="641"/>
      <c r="H29" s="641"/>
      <c r="I29" s="641"/>
      <c r="J29" s="641"/>
      <c r="K29" s="641"/>
      <c r="L29" s="641"/>
      <c r="M29" s="641"/>
      <c r="N29" s="641"/>
      <c r="O29" s="641"/>
      <c r="P29" s="641"/>
      <c r="Q29" s="641"/>
      <c r="R29" s="641"/>
      <c r="S29" s="641"/>
      <c r="T29" s="641"/>
      <c r="U29" s="641"/>
      <c r="V29" s="641"/>
    </row>
    <row r="30" spans="1:24" ht="12.75">
      <c r="A30" s="87"/>
      <c r="B30" s="87"/>
      <c r="C30" s="87"/>
      <c r="D30" s="87"/>
      <c r="E30" s="87"/>
      <c r="F30" s="87"/>
      <c r="G30" s="87"/>
      <c r="H30" s="87"/>
      <c r="I30" s="87"/>
      <c r="J30" s="87"/>
      <c r="K30" s="87"/>
      <c r="L30" s="87"/>
      <c r="M30" s="87"/>
      <c r="V30" s="637" t="s">
        <v>83</v>
      </c>
      <c r="W30" s="637"/>
      <c r="X30" s="637"/>
    </row>
    <row r="36" ht="27" customHeight="1">
      <c r="I36" s="493"/>
    </row>
    <row r="37" ht="18">
      <c r="I37" s="493"/>
    </row>
    <row r="38" ht="18">
      <c r="I38" s="493"/>
    </row>
  </sheetData>
  <sheetProtection/>
  <mergeCells count="33">
    <mergeCell ref="V10:V12"/>
    <mergeCell ref="S10:U11"/>
    <mergeCell ref="K9:N9"/>
    <mergeCell ref="O9:R9"/>
    <mergeCell ref="S9:V9"/>
    <mergeCell ref="R10:R12"/>
    <mergeCell ref="O10:Q11"/>
    <mergeCell ref="C3:N3"/>
    <mergeCell ref="B5:S5"/>
    <mergeCell ref="U5:V5"/>
    <mergeCell ref="A7:B7"/>
    <mergeCell ref="O7:V7"/>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30:X30"/>
    <mergeCell ref="A14:B14"/>
    <mergeCell ref="A19:B19"/>
    <mergeCell ref="A24:V24"/>
    <mergeCell ref="N27:V27"/>
    <mergeCell ref="A28:V28"/>
    <mergeCell ref="A29:V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N37"/>
  <sheetViews>
    <sheetView view="pageBreakPreview" zoomScaleNormal="70" zoomScaleSheetLayoutView="100" zoomScalePageLayoutView="0" workbookViewId="0" topLeftCell="A13">
      <selection activeCell="N32" sqref="N32"/>
    </sheetView>
  </sheetViews>
  <sheetFormatPr defaultColWidth="9.140625" defaultRowHeight="12.75"/>
  <cols>
    <col min="1" max="1" width="5.57421875" style="286" customWidth="1"/>
    <col min="2" max="2" width="25.28125" style="286" customWidth="1"/>
    <col min="3" max="3" width="10.28125" style="286" customWidth="1"/>
    <col min="4" max="4" width="12.8515625" style="286" customWidth="1"/>
    <col min="5" max="5" width="8.7109375" style="272" customWidth="1"/>
    <col min="6" max="7" width="8.00390625" style="272" customWidth="1"/>
    <col min="8" max="10" width="8.140625" style="272" customWidth="1"/>
    <col min="11" max="11" width="8.421875" style="272" customWidth="1"/>
    <col min="12" max="12" width="8.140625" style="272" customWidth="1"/>
    <col min="13" max="13" width="11.28125" style="272" customWidth="1"/>
    <col min="14" max="14" width="11.8515625" style="272" customWidth="1"/>
    <col min="15" max="16384" width="9.140625" style="272" customWidth="1"/>
  </cols>
  <sheetData>
    <row r="1" spans="4:14" ht="12.75" customHeight="1">
      <c r="D1" s="870"/>
      <c r="E1" s="870"/>
      <c r="F1" s="286"/>
      <c r="G1" s="286"/>
      <c r="H1" s="286"/>
      <c r="I1" s="286"/>
      <c r="J1" s="286"/>
      <c r="K1" s="286"/>
      <c r="L1" s="286"/>
      <c r="M1" s="872" t="s">
        <v>741</v>
      </c>
      <c r="N1" s="872"/>
    </row>
    <row r="2" spans="1:14" ht="15.75">
      <c r="A2" s="868" t="s">
        <v>0</v>
      </c>
      <c r="B2" s="868"/>
      <c r="C2" s="868"/>
      <c r="D2" s="868"/>
      <c r="E2" s="868"/>
      <c r="F2" s="868"/>
      <c r="G2" s="868"/>
      <c r="H2" s="868"/>
      <c r="I2" s="868"/>
      <c r="J2" s="868"/>
      <c r="K2" s="868"/>
      <c r="L2" s="868"/>
      <c r="M2" s="868"/>
      <c r="N2" s="868"/>
    </row>
    <row r="3" spans="1:14" ht="18">
      <c r="A3" s="869" t="s">
        <v>653</v>
      </c>
      <c r="B3" s="869"/>
      <c r="C3" s="869"/>
      <c r="D3" s="869"/>
      <c r="E3" s="869"/>
      <c r="F3" s="869"/>
      <c r="G3" s="869"/>
      <c r="H3" s="869"/>
      <c r="I3" s="869"/>
      <c r="J3" s="869"/>
      <c r="K3" s="869"/>
      <c r="L3" s="869"/>
      <c r="M3" s="869"/>
      <c r="N3" s="869"/>
    </row>
    <row r="4" spans="1:14" ht="9.75" customHeight="1">
      <c r="A4" s="877" t="s">
        <v>738</v>
      </c>
      <c r="B4" s="877"/>
      <c r="C4" s="877"/>
      <c r="D4" s="877"/>
      <c r="E4" s="877"/>
      <c r="F4" s="877"/>
      <c r="G4" s="877"/>
      <c r="H4" s="877"/>
      <c r="I4" s="877"/>
      <c r="J4" s="877"/>
      <c r="K4" s="877"/>
      <c r="L4" s="877"/>
      <c r="M4" s="877"/>
      <c r="N4" s="877"/>
    </row>
    <row r="5" spans="1:14" s="273" customFormat="1" ht="18.75" customHeight="1">
      <c r="A5" s="877"/>
      <c r="B5" s="877"/>
      <c r="C5" s="877"/>
      <c r="D5" s="877"/>
      <c r="E5" s="877"/>
      <c r="F5" s="877"/>
      <c r="G5" s="877"/>
      <c r="H5" s="877"/>
      <c r="I5" s="877"/>
      <c r="J5" s="877"/>
      <c r="K5" s="877"/>
      <c r="L5" s="877"/>
      <c r="M5" s="877"/>
      <c r="N5" s="877"/>
    </row>
    <row r="6" spans="1:14" ht="12.75">
      <c r="A6" s="871"/>
      <c r="B6" s="871"/>
      <c r="C6" s="871"/>
      <c r="D6" s="871"/>
      <c r="E6" s="871"/>
      <c r="F6" s="871"/>
      <c r="G6" s="871"/>
      <c r="H6" s="871"/>
      <c r="I6" s="871"/>
      <c r="J6" s="871"/>
      <c r="K6" s="871"/>
      <c r="L6" s="871"/>
      <c r="M6" s="871"/>
      <c r="N6" s="871"/>
    </row>
    <row r="7" spans="1:14" ht="12.75">
      <c r="A7" s="863" t="s">
        <v>931</v>
      </c>
      <c r="B7" s="863"/>
      <c r="D7" s="287"/>
      <c r="E7" s="286"/>
      <c r="F7" s="286"/>
      <c r="G7" s="286"/>
      <c r="H7" s="859"/>
      <c r="I7" s="859"/>
      <c r="J7" s="859"/>
      <c r="K7" s="859"/>
      <c r="L7" s="859"/>
      <c r="M7" s="859"/>
      <c r="N7" s="859"/>
    </row>
    <row r="8" spans="1:14" ht="24.75" customHeight="1">
      <c r="A8" s="803" t="s">
        <v>2</v>
      </c>
      <c r="B8" s="803" t="s">
        <v>3</v>
      </c>
      <c r="C8" s="873" t="s">
        <v>502</v>
      </c>
      <c r="D8" s="864" t="s">
        <v>84</v>
      </c>
      <c r="E8" s="860" t="s">
        <v>85</v>
      </c>
      <c r="F8" s="861"/>
      <c r="G8" s="861"/>
      <c r="H8" s="862"/>
      <c r="I8" s="860" t="s">
        <v>731</v>
      </c>
      <c r="J8" s="861"/>
      <c r="K8" s="861"/>
      <c r="L8" s="861"/>
      <c r="M8" s="861"/>
      <c r="N8" s="861"/>
    </row>
    <row r="9" spans="1:14" ht="44.25" customHeight="1">
      <c r="A9" s="803"/>
      <c r="B9" s="803"/>
      <c r="C9" s="874"/>
      <c r="D9" s="865"/>
      <c r="E9" s="288" t="s">
        <v>89</v>
      </c>
      <c r="F9" s="288" t="s">
        <v>19</v>
      </c>
      <c r="G9" s="288" t="s">
        <v>41</v>
      </c>
      <c r="H9" s="288" t="s">
        <v>836</v>
      </c>
      <c r="I9" s="288" t="s">
        <v>17</v>
      </c>
      <c r="J9" s="288" t="s">
        <v>732</v>
      </c>
      <c r="K9" s="288" t="s">
        <v>733</v>
      </c>
      <c r="L9" s="288" t="s">
        <v>734</v>
      </c>
      <c r="M9" s="288" t="s">
        <v>735</v>
      </c>
      <c r="N9" s="288" t="s">
        <v>736</v>
      </c>
    </row>
    <row r="10" spans="1:14" s="274" customFormat="1" ht="12.75">
      <c r="A10" s="288">
        <v>1</v>
      </c>
      <c r="B10" s="288">
        <v>2</v>
      </c>
      <c r="C10" s="288">
        <v>3</v>
      </c>
      <c r="D10" s="288">
        <v>8</v>
      </c>
      <c r="E10" s="288">
        <v>9</v>
      </c>
      <c r="F10" s="288">
        <v>10</v>
      </c>
      <c r="G10" s="288">
        <v>11</v>
      </c>
      <c r="H10" s="288">
        <v>12</v>
      </c>
      <c r="I10" s="288">
        <v>13</v>
      </c>
      <c r="J10" s="288">
        <v>14</v>
      </c>
      <c r="K10" s="288">
        <v>15</v>
      </c>
      <c r="L10" s="288">
        <v>16</v>
      </c>
      <c r="M10" s="288">
        <v>17</v>
      </c>
      <c r="N10" s="288">
        <v>18</v>
      </c>
    </row>
    <row r="11" spans="1:14" ht="17.25" customHeight="1">
      <c r="A11" s="512">
        <v>1</v>
      </c>
      <c r="B11" s="512" t="s">
        <v>862</v>
      </c>
      <c r="C11" s="290">
        <v>0</v>
      </c>
      <c r="D11" s="290">
        <v>0</v>
      </c>
      <c r="E11" s="290">
        <v>0</v>
      </c>
      <c r="F11" s="290">
        <v>0</v>
      </c>
      <c r="G11" s="290">
        <v>0</v>
      </c>
      <c r="H11" s="290">
        <v>0</v>
      </c>
      <c r="I11" s="290">
        <v>0</v>
      </c>
      <c r="J11" s="290">
        <v>0</v>
      </c>
      <c r="K11" s="290">
        <v>0</v>
      </c>
      <c r="L11" s="290">
        <v>0</v>
      </c>
      <c r="M11" s="290">
        <v>0</v>
      </c>
      <c r="N11" s="290">
        <v>0</v>
      </c>
    </row>
    <row r="12" spans="1:14" ht="17.25" customHeight="1">
      <c r="A12" s="512">
        <v>2</v>
      </c>
      <c r="B12" s="512" t="s">
        <v>863</v>
      </c>
      <c r="C12" s="290">
        <v>0</v>
      </c>
      <c r="D12" s="290">
        <v>0</v>
      </c>
      <c r="E12" s="290">
        <v>0</v>
      </c>
      <c r="F12" s="290">
        <v>0</v>
      </c>
      <c r="G12" s="290">
        <v>0</v>
      </c>
      <c r="H12" s="290">
        <v>0</v>
      </c>
      <c r="I12" s="290">
        <v>0</v>
      </c>
      <c r="J12" s="290">
        <v>0</v>
      </c>
      <c r="K12" s="290">
        <v>0</v>
      </c>
      <c r="L12" s="290">
        <v>0</v>
      </c>
      <c r="M12" s="290">
        <v>0</v>
      </c>
      <c r="N12" s="290">
        <v>0</v>
      </c>
    </row>
    <row r="13" spans="1:14" ht="17.25" customHeight="1">
      <c r="A13" s="512">
        <v>3</v>
      </c>
      <c r="B13" s="512" t="s">
        <v>864</v>
      </c>
      <c r="C13" s="290">
        <v>0</v>
      </c>
      <c r="D13" s="290">
        <v>0</v>
      </c>
      <c r="E13" s="290">
        <v>0</v>
      </c>
      <c r="F13" s="290">
        <v>0</v>
      </c>
      <c r="G13" s="290">
        <v>0</v>
      </c>
      <c r="H13" s="290">
        <v>0</v>
      </c>
      <c r="I13" s="290">
        <v>0</v>
      </c>
      <c r="J13" s="290">
        <v>0</v>
      </c>
      <c r="K13" s="290">
        <v>0</v>
      </c>
      <c r="L13" s="290">
        <v>0</v>
      </c>
      <c r="M13" s="290">
        <v>0</v>
      </c>
      <c r="N13" s="290">
        <v>0</v>
      </c>
    </row>
    <row r="14" spans="1:14" ht="17.25" customHeight="1">
      <c r="A14" s="512">
        <v>4</v>
      </c>
      <c r="B14" s="512" t="s">
        <v>865</v>
      </c>
      <c r="C14" s="290">
        <v>0</v>
      </c>
      <c r="D14" s="290">
        <v>0</v>
      </c>
      <c r="E14" s="290">
        <v>0</v>
      </c>
      <c r="F14" s="290">
        <v>0</v>
      </c>
      <c r="G14" s="290">
        <v>0</v>
      </c>
      <c r="H14" s="290">
        <v>0</v>
      </c>
      <c r="I14" s="290">
        <v>0</v>
      </c>
      <c r="J14" s="290">
        <v>0</v>
      </c>
      <c r="K14" s="290">
        <v>0</v>
      </c>
      <c r="L14" s="290">
        <v>0</v>
      </c>
      <c r="M14" s="290">
        <v>0</v>
      </c>
      <c r="N14" s="290">
        <v>0</v>
      </c>
    </row>
    <row r="15" spans="1:14" ht="17.25" customHeight="1">
      <c r="A15" s="512">
        <v>5</v>
      </c>
      <c r="B15" s="512" t="s">
        <v>866</v>
      </c>
      <c r="C15" s="290">
        <v>0</v>
      </c>
      <c r="D15" s="290">
        <v>0</v>
      </c>
      <c r="E15" s="290">
        <v>0</v>
      </c>
      <c r="F15" s="290">
        <v>0</v>
      </c>
      <c r="G15" s="290">
        <v>0</v>
      </c>
      <c r="H15" s="290">
        <v>0</v>
      </c>
      <c r="I15" s="290">
        <v>0</v>
      </c>
      <c r="J15" s="290">
        <v>0</v>
      </c>
      <c r="K15" s="290">
        <v>0</v>
      </c>
      <c r="L15" s="290">
        <v>0</v>
      </c>
      <c r="M15" s="290">
        <v>0</v>
      </c>
      <c r="N15" s="290">
        <v>0</v>
      </c>
    </row>
    <row r="16" spans="1:14" ht="17.25" customHeight="1">
      <c r="A16" s="512">
        <v>6</v>
      </c>
      <c r="B16" s="512" t="s">
        <v>867</v>
      </c>
      <c r="C16" s="290">
        <v>0</v>
      </c>
      <c r="D16" s="290">
        <v>0</v>
      </c>
      <c r="E16" s="290">
        <v>0</v>
      </c>
      <c r="F16" s="290">
        <v>0</v>
      </c>
      <c r="G16" s="290">
        <v>0</v>
      </c>
      <c r="H16" s="290">
        <v>0</v>
      </c>
      <c r="I16" s="290">
        <v>0</v>
      </c>
      <c r="J16" s="290">
        <v>0</v>
      </c>
      <c r="K16" s="290">
        <v>0</v>
      </c>
      <c r="L16" s="290">
        <v>0</v>
      </c>
      <c r="M16" s="290">
        <v>0</v>
      </c>
      <c r="N16" s="290">
        <v>0</v>
      </c>
    </row>
    <row r="17" spans="1:14" ht="17.25" customHeight="1">
      <c r="A17" s="512">
        <v>7</v>
      </c>
      <c r="B17" s="512" t="s">
        <v>868</v>
      </c>
      <c r="C17" s="290">
        <v>0</v>
      </c>
      <c r="D17" s="290">
        <v>0</v>
      </c>
      <c r="E17" s="290">
        <v>0</v>
      </c>
      <c r="F17" s="290">
        <v>0</v>
      </c>
      <c r="G17" s="290">
        <v>0</v>
      </c>
      <c r="H17" s="290">
        <v>0</v>
      </c>
      <c r="I17" s="290">
        <v>0</v>
      </c>
      <c r="J17" s="290">
        <v>0</v>
      </c>
      <c r="K17" s="290">
        <v>0</v>
      </c>
      <c r="L17" s="290">
        <v>0</v>
      </c>
      <c r="M17" s="290">
        <v>0</v>
      </c>
      <c r="N17" s="290">
        <v>0</v>
      </c>
    </row>
    <row r="18" spans="1:14" ht="17.25" customHeight="1">
      <c r="A18" s="512">
        <v>8</v>
      </c>
      <c r="B18" s="512" t="s">
        <v>869</v>
      </c>
      <c r="C18" s="290">
        <v>0</v>
      </c>
      <c r="D18" s="290">
        <v>0</v>
      </c>
      <c r="E18" s="290">
        <v>0</v>
      </c>
      <c r="F18" s="290">
        <v>0</v>
      </c>
      <c r="G18" s="290">
        <v>0</v>
      </c>
      <c r="H18" s="290">
        <v>0</v>
      </c>
      <c r="I18" s="290">
        <v>0</v>
      </c>
      <c r="J18" s="290">
        <v>0</v>
      </c>
      <c r="K18" s="290">
        <v>0</v>
      </c>
      <c r="L18" s="290">
        <v>0</v>
      </c>
      <c r="M18" s="290">
        <v>0</v>
      </c>
      <c r="N18" s="290">
        <v>0</v>
      </c>
    </row>
    <row r="19" spans="1:14" ht="17.25" customHeight="1">
      <c r="A19" s="512">
        <v>9</v>
      </c>
      <c r="B19" s="512" t="s">
        <v>870</v>
      </c>
      <c r="C19" s="290">
        <v>0</v>
      </c>
      <c r="D19" s="290">
        <v>0</v>
      </c>
      <c r="E19" s="290">
        <v>0</v>
      </c>
      <c r="F19" s="290">
        <v>0</v>
      </c>
      <c r="G19" s="290">
        <v>0</v>
      </c>
      <c r="H19" s="290">
        <v>0</v>
      </c>
      <c r="I19" s="290">
        <v>0</v>
      </c>
      <c r="J19" s="290">
        <v>0</v>
      </c>
      <c r="K19" s="290">
        <v>0</v>
      </c>
      <c r="L19" s="290">
        <v>0</v>
      </c>
      <c r="M19" s="290">
        <v>0</v>
      </c>
      <c r="N19" s="290">
        <v>0</v>
      </c>
    </row>
    <row r="20" spans="1:14" ht="17.25" customHeight="1">
      <c r="A20" s="512">
        <v>10</v>
      </c>
      <c r="B20" s="512" t="s">
        <v>871</v>
      </c>
      <c r="C20" s="290">
        <v>0</v>
      </c>
      <c r="D20" s="290">
        <v>0</v>
      </c>
      <c r="E20" s="290">
        <v>0</v>
      </c>
      <c r="F20" s="290">
        <v>0</v>
      </c>
      <c r="G20" s="290">
        <v>0</v>
      </c>
      <c r="H20" s="290">
        <v>0</v>
      </c>
      <c r="I20" s="290">
        <v>0</v>
      </c>
      <c r="J20" s="290">
        <v>0</v>
      </c>
      <c r="K20" s="290">
        <v>0</v>
      </c>
      <c r="L20" s="290">
        <v>0</v>
      </c>
      <c r="M20" s="290">
        <v>0</v>
      </c>
      <c r="N20" s="290">
        <v>0</v>
      </c>
    </row>
    <row r="21" spans="1:14" ht="17.25" customHeight="1">
      <c r="A21" s="512">
        <v>11</v>
      </c>
      <c r="B21" s="512" t="s">
        <v>872</v>
      </c>
      <c r="C21" s="290">
        <v>0</v>
      </c>
      <c r="D21" s="290">
        <v>0</v>
      </c>
      <c r="E21" s="290">
        <v>0</v>
      </c>
      <c r="F21" s="290">
        <v>0</v>
      </c>
      <c r="G21" s="290">
        <v>0</v>
      </c>
      <c r="H21" s="290">
        <v>0</v>
      </c>
      <c r="I21" s="290">
        <v>0</v>
      </c>
      <c r="J21" s="290">
        <v>0</v>
      </c>
      <c r="K21" s="290">
        <v>0</v>
      </c>
      <c r="L21" s="290">
        <v>0</v>
      </c>
      <c r="M21" s="290">
        <v>0</v>
      </c>
      <c r="N21" s="290">
        <v>0</v>
      </c>
    </row>
    <row r="22" spans="1:14" ht="17.25" customHeight="1">
      <c r="A22" s="512">
        <v>12</v>
      </c>
      <c r="B22" s="512" t="s">
        <v>873</v>
      </c>
      <c r="C22" s="290">
        <v>0</v>
      </c>
      <c r="D22" s="290">
        <v>0</v>
      </c>
      <c r="E22" s="290">
        <v>0</v>
      </c>
      <c r="F22" s="290">
        <v>0</v>
      </c>
      <c r="G22" s="290">
        <v>0</v>
      </c>
      <c r="H22" s="290">
        <v>0</v>
      </c>
      <c r="I22" s="290">
        <v>0</v>
      </c>
      <c r="J22" s="290">
        <v>0</v>
      </c>
      <c r="K22" s="290">
        <v>0</v>
      </c>
      <c r="L22" s="290">
        <v>0</v>
      </c>
      <c r="M22" s="290">
        <v>0</v>
      </c>
      <c r="N22" s="290">
        <v>0</v>
      </c>
    </row>
    <row r="23" spans="1:14" ht="17.25" customHeight="1">
      <c r="A23" s="512">
        <v>13</v>
      </c>
      <c r="B23" s="512" t="s">
        <v>874</v>
      </c>
      <c r="C23" s="290">
        <v>0</v>
      </c>
      <c r="D23" s="290">
        <v>0</v>
      </c>
      <c r="E23" s="290">
        <v>0</v>
      </c>
      <c r="F23" s="290">
        <v>0</v>
      </c>
      <c r="G23" s="290">
        <v>0</v>
      </c>
      <c r="H23" s="290">
        <v>0</v>
      </c>
      <c r="I23" s="290">
        <v>0</v>
      </c>
      <c r="J23" s="290">
        <v>0</v>
      </c>
      <c r="K23" s="290">
        <v>0</v>
      </c>
      <c r="L23" s="290">
        <v>0</v>
      </c>
      <c r="M23" s="290">
        <v>0</v>
      </c>
      <c r="N23" s="290">
        <v>0</v>
      </c>
    </row>
    <row r="24" spans="1:14" ht="17.25" customHeight="1">
      <c r="A24" s="512">
        <v>14</v>
      </c>
      <c r="B24" s="512" t="s">
        <v>875</v>
      </c>
      <c r="C24" s="290">
        <v>0</v>
      </c>
      <c r="D24" s="290">
        <v>0</v>
      </c>
      <c r="E24" s="290">
        <v>0</v>
      </c>
      <c r="F24" s="290">
        <v>0</v>
      </c>
      <c r="G24" s="290">
        <v>0</v>
      </c>
      <c r="H24" s="290">
        <v>0</v>
      </c>
      <c r="I24" s="290">
        <v>0</v>
      </c>
      <c r="J24" s="290">
        <v>0</v>
      </c>
      <c r="K24" s="290">
        <v>0</v>
      </c>
      <c r="L24" s="290">
        <v>0</v>
      </c>
      <c r="M24" s="290">
        <v>0</v>
      </c>
      <c r="N24" s="290">
        <v>0</v>
      </c>
    </row>
    <row r="25" spans="1:14" ht="12.75">
      <c r="A25" s="875" t="s">
        <v>17</v>
      </c>
      <c r="B25" s="876"/>
      <c r="C25" s="290">
        <v>0</v>
      </c>
      <c r="D25" s="290">
        <v>0</v>
      </c>
      <c r="E25" s="290">
        <v>0</v>
      </c>
      <c r="F25" s="290">
        <v>0</v>
      </c>
      <c r="G25" s="290">
        <v>0</v>
      </c>
      <c r="H25" s="290">
        <v>0</v>
      </c>
      <c r="I25" s="290">
        <v>0</v>
      </c>
      <c r="J25" s="290">
        <v>0</v>
      </c>
      <c r="K25" s="290">
        <v>0</v>
      </c>
      <c r="L25" s="290">
        <v>0</v>
      </c>
      <c r="M25" s="290">
        <v>0</v>
      </c>
      <c r="N25" s="290">
        <v>0</v>
      </c>
    </row>
    <row r="26" spans="1:14" ht="12.75">
      <c r="A26" s="291"/>
      <c r="B26" s="291"/>
      <c r="C26" s="291"/>
      <c r="D26" s="291"/>
      <c r="E26" s="286"/>
      <c r="F26" s="286"/>
      <c r="G26" s="286"/>
      <c r="H26" s="286"/>
      <c r="I26" s="286"/>
      <c r="J26" s="286"/>
      <c r="K26" s="286"/>
      <c r="L26" s="286"/>
      <c r="M26" s="286"/>
      <c r="N26" s="286"/>
    </row>
    <row r="27" spans="1:14" ht="12.75">
      <c r="A27" s="292"/>
      <c r="B27" s="293"/>
      <c r="C27" s="293"/>
      <c r="D27" s="291"/>
      <c r="E27" s="286"/>
      <c r="F27" s="286"/>
      <c r="G27" s="286"/>
      <c r="H27" s="286"/>
      <c r="I27" s="286"/>
      <c r="J27" s="286"/>
      <c r="K27" s="286"/>
      <c r="L27" s="286"/>
      <c r="M27" s="286"/>
      <c r="N27" s="286"/>
    </row>
    <row r="28" spans="1:14" ht="12.75">
      <c r="A28" s="294"/>
      <c r="B28" s="294"/>
      <c r="C28" s="294"/>
      <c r="E28" s="286"/>
      <c r="F28" s="286"/>
      <c r="G28" s="286"/>
      <c r="H28" s="286"/>
      <c r="I28" s="286"/>
      <c r="J28" s="286"/>
      <c r="K28" s="286"/>
      <c r="L28" s="286"/>
      <c r="M28" s="286"/>
      <c r="N28" s="286"/>
    </row>
    <row r="29" spans="1:14" ht="12.75">
      <c r="A29" s="294"/>
      <c r="B29" s="294"/>
      <c r="C29" s="294"/>
      <c r="E29" s="286"/>
      <c r="F29" s="286"/>
      <c r="G29" s="286"/>
      <c r="H29" s="286"/>
      <c r="I29" s="286"/>
      <c r="J29" s="286"/>
      <c r="K29" s="286"/>
      <c r="L29" s="286"/>
      <c r="M29" s="286"/>
      <c r="N29" s="286"/>
    </row>
    <row r="30" spans="1:14" ht="12.75">
      <c r="A30" s="294"/>
      <c r="B30" s="294"/>
      <c r="C30" s="294"/>
      <c r="E30" s="286"/>
      <c r="F30" s="286"/>
      <c r="G30" s="286"/>
      <c r="H30" s="286"/>
      <c r="I30" s="286"/>
      <c r="J30" s="286"/>
      <c r="K30" s="286"/>
      <c r="L30" s="286"/>
      <c r="M30" s="286"/>
      <c r="N30" s="286"/>
    </row>
    <row r="31" spans="1:14" ht="12.75">
      <c r="A31" s="294"/>
      <c r="B31" s="294"/>
      <c r="C31" s="294"/>
      <c r="E31" s="286"/>
      <c r="F31" s="286"/>
      <c r="G31" s="286"/>
      <c r="H31" s="286"/>
      <c r="I31" s="286"/>
      <c r="J31" s="286"/>
      <c r="K31" s="286"/>
      <c r="L31" s="286"/>
      <c r="M31" s="286"/>
      <c r="N31" s="286"/>
    </row>
    <row r="32" spans="1:14" ht="12.75">
      <c r="A32" s="294" t="s">
        <v>936</v>
      </c>
      <c r="D32" s="294"/>
      <c r="E32" s="286"/>
      <c r="F32" s="294"/>
      <c r="G32" s="294"/>
      <c r="H32" s="294"/>
      <c r="I32" s="294"/>
      <c r="J32" s="294"/>
      <c r="K32" s="294"/>
      <c r="L32" s="294"/>
      <c r="M32" s="294"/>
      <c r="N32" s="294" t="s">
        <v>973</v>
      </c>
    </row>
    <row r="33" spans="5:14" ht="12.75" customHeight="1">
      <c r="E33" s="294"/>
      <c r="F33" s="866" t="s">
        <v>13</v>
      </c>
      <c r="G33" s="866"/>
      <c r="H33" s="866"/>
      <c r="I33" s="866"/>
      <c r="J33" s="866"/>
      <c r="K33" s="866"/>
      <c r="L33" s="866"/>
      <c r="M33" s="866"/>
      <c r="N33" s="866"/>
    </row>
    <row r="34" spans="5:14" ht="12.75" customHeight="1">
      <c r="E34" s="866" t="s">
        <v>957</v>
      </c>
      <c r="F34" s="866"/>
      <c r="G34" s="866"/>
      <c r="H34" s="866"/>
      <c r="I34" s="866"/>
      <c r="J34" s="866"/>
      <c r="K34" s="866"/>
      <c r="L34" s="866"/>
      <c r="M34" s="866"/>
      <c r="N34" s="866"/>
    </row>
    <row r="35" spans="1:14" ht="12.75">
      <c r="A35" s="294"/>
      <c r="B35" s="294"/>
      <c r="E35" s="286"/>
      <c r="F35" s="294"/>
      <c r="G35" s="294"/>
      <c r="H35" s="294"/>
      <c r="I35" s="294"/>
      <c r="J35" s="294"/>
      <c r="K35" s="294"/>
      <c r="L35" s="294"/>
      <c r="M35" s="294"/>
      <c r="N35" s="294"/>
    </row>
    <row r="37" spans="1:14" ht="12.75">
      <c r="A37" s="858"/>
      <c r="B37" s="858"/>
      <c r="C37" s="858"/>
      <c r="D37" s="858"/>
      <c r="E37" s="858"/>
      <c r="F37" s="858"/>
      <c r="G37" s="858"/>
      <c r="H37" s="858"/>
      <c r="I37" s="858"/>
      <c r="J37" s="858"/>
      <c r="K37" s="858"/>
      <c r="L37" s="858"/>
      <c r="M37" s="858"/>
      <c r="N37" s="858"/>
    </row>
  </sheetData>
  <sheetProtection/>
  <mergeCells count="18">
    <mergeCell ref="A25:B25"/>
    <mergeCell ref="I8:N8"/>
    <mergeCell ref="A6:N6"/>
    <mergeCell ref="D1:E1"/>
    <mergeCell ref="M1:N1"/>
    <mergeCell ref="A2:N2"/>
    <mergeCell ref="A3:N3"/>
    <mergeCell ref="A4:N5"/>
    <mergeCell ref="F33:N33"/>
    <mergeCell ref="E34:N34"/>
    <mergeCell ref="A37:N37"/>
    <mergeCell ref="C8:C9"/>
    <mergeCell ref="A7:B7"/>
    <mergeCell ref="H7:N7"/>
    <mergeCell ref="A8:A9"/>
    <mergeCell ref="B8:B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worksheet>
</file>

<file path=xl/worksheets/sheet61.xml><?xml version="1.0" encoding="utf-8"?>
<worksheet xmlns="http://schemas.openxmlformats.org/spreadsheetml/2006/main" xmlns:r="http://schemas.openxmlformats.org/officeDocument/2006/relationships">
  <sheetPr>
    <pageSetUpPr fitToPage="1"/>
  </sheetPr>
  <dimension ref="A1:N37"/>
  <sheetViews>
    <sheetView view="pageBreakPreview" zoomScaleNormal="70" zoomScaleSheetLayoutView="100" zoomScalePageLayoutView="0" workbookViewId="0" topLeftCell="A1">
      <selection activeCell="N32" sqref="N32"/>
    </sheetView>
  </sheetViews>
  <sheetFormatPr defaultColWidth="9.140625" defaultRowHeight="12.75"/>
  <cols>
    <col min="1" max="1" width="5.57421875" style="286" customWidth="1"/>
    <col min="2" max="2" width="23.28125" style="286" customWidth="1"/>
    <col min="3" max="3" width="10.28125" style="286" customWidth="1"/>
    <col min="4" max="4" width="12.8515625" style="286" customWidth="1"/>
    <col min="5" max="5" width="8.7109375" style="272" customWidth="1"/>
    <col min="6" max="7" width="8.00390625" style="272" customWidth="1"/>
    <col min="8" max="10" width="8.140625" style="272" customWidth="1"/>
    <col min="11" max="11" width="8.421875" style="272" customWidth="1"/>
    <col min="12" max="12" width="8.140625" style="272" customWidth="1"/>
    <col min="13" max="13" width="11.28125" style="272" customWidth="1"/>
    <col min="14" max="14" width="11.8515625" style="272" customWidth="1"/>
    <col min="15" max="16384" width="9.140625" style="272" customWidth="1"/>
  </cols>
  <sheetData>
    <row r="1" spans="4:14" ht="12.75" customHeight="1">
      <c r="D1" s="870"/>
      <c r="E1" s="870"/>
      <c r="F1" s="286"/>
      <c r="G1" s="286"/>
      <c r="H1" s="286"/>
      <c r="I1" s="286"/>
      <c r="J1" s="286"/>
      <c r="K1" s="286"/>
      <c r="L1" s="286"/>
      <c r="M1" s="872" t="s">
        <v>764</v>
      </c>
      <c r="N1" s="872"/>
    </row>
    <row r="2" spans="1:14" ht="15.75">
      <c r="A2" s="868" t="s">
        <v>0</v>
      </c>
      <c r="B2" s="868"/>
      <c r="C2" s="868"/>
      <c r="D2" s="868"/>
      <c r="E2" s="868"/>
      <c r="F2" s="868"/>
      <c r="G2" s="868"/>
      <c r="H2" s="868"/>
      <c r="I2" s="868"/>
      <c r="J2" s="868"/>
      <c r="K2" s="868"/>
      <c r="L2" s="868"/>
      <c r="M2" s="868"/>
      <c r="N2" s="868"/>
    </row>
    <row r="3" spans="1:14" ht="18">
      <c r="A3" s="869" t="s">
        <v>653</v>
      </c>
      <c r="B3" s="869"/>
      <c r="C3" s="869"/>
      <c r="D3" s="869"/>
      <c r="E3" s="869"/>
      <c r="F3" s="869"/>
      <c r="G3" s="869"/>
      <c r="H3" s="869"/>
      <c r="I3" s="869"/>
      <c r="J3" s="869"/>
      <c r="K3" s="869"/>
      <c r="L3" s="869"/>
      <c r="M3" s="869"/>
      <c r="N3" s="869"/>
    </row>
    <row r="4" spans="1:14" ht="9.75" customHeight="1">
      <c r="A4" s="877" t="s">
        <v>763</v>
      </c>
      <c r="B4" s="877"/>
      <c r="C4" s="877"/>
      <c r="D4" s="877"/>
      <c r="E4" s="877"/>
      <c r="F4" s="877"/>
      <c r="G4" s="877"/>
      <c r="H4" s="877"/>
      <c r="I4" s="877"/>
      <c r="J4" s="877"/>
      <c r="K4" s="877"/>
      <c r="L4" s="877"/>
      <c r="M4" s="877"/>
      <c r="N4" s="877"/>
    </row>
    <row r="5" spans="1:14" s="273" customFormat="1" ht="18.75" customHeight="1">
      <c r="A5" s="877"/>
      <c r="B5" s="877"/>
      <c r="C5" s="877"/>
      <c r="D5" s="877"/>
      <c r="E5" s="877"/>
      <c r="F5" s="877"/>
      <c r="G5" s="877"/>
      <c r="H5" s="877"/>
      <c r="I5" s="877"/>
      <c r="J5" s="877"/>
      <c r="K5" s="877"/>
      <c r="L5" s="877"/>
      <c r="M5" s="877"/>
      <c r="N5" s="877"/>
    </row>
    <row r="6" spans="1:14" ht="12.75">
      <c r="A6" s="871"/>
      <c r="B6" s="871"/>
      <c r="C6" s="871"/>
      <c r="D6" s="871"/>
      <c r="E6" s="871"/>
      <c r="F6" s="871"/>
      <c r="G6" s="871"/>
      <c r="H6" s="871"/>
      <c r="I6" s="871"/>
      <c r="J6" s="871"/>
      <c r="K6" s="871"/>
      <c r="L6" s="871"/>
      <c r="M6" s="871"/>
      <c r="N6" s="871"/>
    </row>
    <row r="7" spans="1:14" ht="12.75">
      <c r="A7" s="863" t="s">
        <v>931</v>
      </c>
      <c r="B7" s="863"/>
      <c r="D7" s="287"/>
      <c r="E7" s="286"/>
      <c r="F7" s="286"/>
      <c r="G7" s="286"/>
      <c r="H7" s="859"/>
      <c r="I7" s="859"/>
      <c r="J7" s="859"/>
      <c r="K7" s="859"/>
      <c r="L7" s="859"/>
      <c r="M7" s="859"/>
      <c r="N7" s="859"/>
    </row>
    <row r="8" spans="1:14" ht="24.75" customHeight="1">
      <c r="A8" s="803" t="s">
        <v>2</v>
      </c>
      <c r="B8" s="803" t="s">
        <v>3</v>
      </c>
      <c r="C8" s="873" t="s">
        <v>502</v>
      </c>
      <c r="D8" s="864" t="s">
        <v>84</v>
      </c>
      <c r="E8" s="860" t="s">
        <v>85</v>
      </c>
      <c r="F8" s="861"/>
      <c r="G8" s="861"/>
      <c r="H8" s="862"/>
      <c r="I8" s="860" t="s">
        <v>731</v>
      </c>
      <c r="J8" s="861"/>
      <c r="K8" s="861"/>
      <c r="L8" s="861"/>
      <c r="M8" s="861"/>
      <c r="N8" s="861"/>
    </row>
    <row r="9" spans="1:14" ht="44.25" customHeight="1">
      <c r="A9" s="803"/>
      <c r="B9" s="803"/>
      <c r="C9" s="874"/>
      <c r="D9" s="865"/>
      <c r="E9" s="288" t="s">
        <v>89</v>
      </c>
      <c r="F9" s="288" t="s">
        <v>19</v>
      </c>
      <c r="G9" s="288" t="s">
        <v>41</v>
      </c>
      <c r="H9" s="288" t="s">
        <v>836</v>
      </c>
      <c r="I9" s="288" t="s">
        <v>17</v>
      </c>
      <c r="J9" s="288" t="s">
        <v>732</v>
      </c>
      <c r="K9" s="288" t="s">
        <v>733</v>
      </c>
      <c r="L9" s="288" t="s">
        <v>734</v>
      </c>
      <c r="M9" s="288" t="s">
        <v>735</v>
      </c>
      <c r="N9" s="288" t="s">
        <v>736</v>
      </c>
    </row>
    <row r="10" spans="1:14" s="274" customFormat="1" ht="12.75">
      <c r="A10" s="288">
        <v>1</v>
      </c>
      <c r="B10" s="288">
        <v>2</v>
      </c>
      <c r="C10" s="288">
        <v>3</v>
      </c>
      <c r="D10" s="288">
        <v>8</v>
      </c>
      <c r="E10" s="288">
        <v>9</v>
      </c>
      <c r="F10" s="288">
        <v>10</v>
      </c>
      <c r="G10" s="288">
        <v>11</v>
      </c>
      <c r="H10" s="288">
        <v>12</v>
      </c>
      <c r="I10" s="288">
        <v>13</v>
      </c>
      <c r="J10" s="288">
        <v>14</v>
      </c>
      <c r="K10" s="288">
        <v>15</v>
      </c>
      <c r="L10" s="288">
        <v>16</v>
      </c>
      <c r="M10" s="288">
        <v>17</v>
      </c>
      <c r="N10" s="288">
        <v>18</v>
      </c>
    </row>
    <row r="11" spans="1:14" ht="12.75">
      <c r="A11" s="512">
        <v>1</v>
      </c>
      <c r="B11" s="512" t="s">
        <v>862</v>
      </c>
      <c r="C11" s="290">
        <v>0</v>
      </c>
      <c r="D11" s="290">
        <v>0</v>
      </c>
      <c r="E11" s="290">
        <v>0</v>
      </c>
      <c r="F11" s="290">
        <v>0</v>
      </c>
      <c r="G11" s="290">
        <v>0</v>
      </c>
      <c r="H11" s="290">
        <v>0</v>
      </c>
      <c r="I11" s="290">
        <v>0</v>
      </c>
      <c r="J11" s="290">
        <v>0</v>
      </c>
      <c r="K11" s="290">
        <v>0</v>
      </c>
      <c r="L11" s="290">
        <v>0</v>
      </c>
      <c r="M11" s="290">
        <v>0</v>
      </c>
      <c r="N11" s="290">
        <v>0</v>
      </c>
    </row>
    <row r="12" spans="1:14" ht="12.75">
      <c r="A12" s="512">
        <v>2</v>
      </c>
      <c r="B12" s="512" t="s">
        <v>863</v>
      </c>
      <c r="C12" s="290">
        <v>0</v>
      </c>
      <c r="D12" s="290">
        <v>0</v>
      </c>
      <c r="E12" s="290">
        <v>0</v>
      </c>
      <c r="F12" s="290">
        <v>0</v>
      </c>
      <c r="G12" s="290">
        <v>0</v>
      </c>
      <c r="H12" s="290">
        <v>0</v>
      </c>
      <c r="I12" s="290">
        <v>0</v>
      </c>
      <c r="J12" s="290">
        <v>0</v>
      </c>
      <c r="K12" s="290">
        <v>0</v>
      </c>
      <c r="L12" s="290">
        <v>0</v>
      </c>
      <c r="M12" s="290">
        <v>0</v>
      </c>
      <c r="N12" s="290">
        <v>0</v>
      </c>
    </row>
    <row r="13" spans="1:14" ht="12.75">
      <c r="A13" s="512">
        <v>3</v>
      </c>
      <c r="B13" s="512" t="s">
        <v>864</v>
      </c>
      <c r="C13" s="290">
        <v>0</v>
      </c>
      <c r="D13" s="290">
        <v>0</v>
      </c>
      <c r="E13" s="290">
        <v>0</v>
      </c>
      <c r="F13" s="290">
        <v>0</v>
      </c>
      <c r="G13" s="290">
        <v>0</v>
      </c>
      <c r="H13" s="290">
        <v>0</v>
      </c>
      <c r="I13" s="290">
        <v>0</v>
      </c>
      <c r="J13" s="290">
        <v>0</v>
      </c>
      <c r="K13" s="290">
        <v>0</v>
      </c>
      <c r="L13" s="290">
        <v>0</v>
      </c>
      <c r="M13" s="290">
        <v>0</v>
      </c>
      <c r="N13" s="290">
        <v>0</v>
      </c>
    </row>
    <row r="14" spans="1:14" ht="12.75">
      <c r="A14" s="512">
        <v>4</v>
      </c>
      <c r="B14" s="512" t="s">
        <v>865</v>
      </c>
      <c r="C14" s="290">
        <v>0</v>
      </c>
      <c r="D14" s="290">
        <v>0</v>
      </c>
      <c r="E14" s="290">
        <v>0</v>
      </c>
      <c r="F14" s="290">
        <v>0</v>
      </c>
      <c r="G14" s="290">
        <v>0</v>
      </c>
      <c r="H14" s="290">
        <v>0</v>
      </c>
      <c r="I14" s="290">
        <v>0</v>
      </c>
      <c r="J14" s="290">
        <v>0</v>
      </c>
      <c r="K14" s="290">
        <v>0</v>
      </c>
      <c r="L14" s="290">
        <v>0</v>
      </c>
      <c r="M14" s="290">
        <v>0</v>
      </c>
      <c r="N14" s="290">
        <v>0</v>
      </c>
    </row>
    <row r="15" spans="1:14" ht="12.75">
      <c r="A15" s="512">
        <v>5</v>
      </c>
      <c r="B15" s="512" t="s">
        <v>866</v>
      </c>
      <c r="C15" s="290">
        <v>0</v>
      </c>
      <c r="D15" s="290">
        <v>0</v>
      </c>
      <c r="E15" s="290">
        <v>0</v>
      </c>
      <c r="F15" s="290">
        <v>0</v>
      </c>
      <c r="G15" s="290">
        <v>0</v>
      </c>
      <c r="H15" s="290">
        <v>0</v>
      </c>
      <c r="I15" s="290">
        <v>0</v>
      </c>
      <c r="J15" s="290">
        <v>0</v>
      </c>
      <c r="K15" s="290">
        <v>0</v>
      </c>
      <c r="L15" s="290">
        <v>0</v>
      </c>
      <c r="M15" s="290">
        <v>0</v>
      </c>
      <c r="N15" s="290">
        <v>0</v>
      </c>
    </row>
    <row r="16" spans="1:14" ht="12.75">
      <c r="A16" s="512">
        <v>6</v>
      </c>
      <c r="B16" s="512" t="s">
        <v>867</v>
      </c>
      <c r="C16" s="290">
        <v>0</v>
      </c>
      <c r="D16" s="290">
        <v>0</v>
      </c>
      <c r="E16" s="290">
        <v>0</v>
      </c>
      <c r="F16" s="290">
        <v>0</v>
      </c>
      <c r="G16" s="290">
        <v>0</v>
      </c>
      <c r="H16" s="290">
        <v>0</v>
      </c>
      <c r="I16" s="290">
        <v>0</v>
      </c>
      <c r="J16" s="290">
        <v>0</v>
      </c>
      <c r="K16" s="290">
        <v>0</v>
      </c>
      <c r="L16" s="290">
        <v>0</v>
      </c>
      <c r="M16" s="290">
        <v>0</v>
      </c>
      <c r="N16" s="290">
        <v>0</v>
      </c>
    </row>
    <row r="17" spans="1:14" ht="12.75">
      <c r="A17" s="512">
        <v>7</v>
      </c>
      <c r="B17" s="512" t="s">
        <v>868</v>
      </c>
      <c r="C17" s="290">
        <v>0</v>
      </c>
      <c r="D17" s="290">
        <v>0</v>
      </c>
      <c r="E17" s="290">
        <v>0</v>
      </c>
      <c r="F17" s="290">
        <v>0</v>
      </c>
      <c r="G17" s="290">
        <v>0</v>
      </c>
      <c r="H17" s="290">
        <v>0</v>
      </c>
      <c r="I17" s="290">
        <v>0</v>
      </c>
      <c r="J17" s="290">
        <v>0</v>
      </c>
      <c r="K17" s="290">
        <v>0</v>
      </c>
      <c r="L17" s="290">
        <v>0</v>
      </c>
      <c r="M17" s="290">
        <v>0</v>
      </c>
      <c r="N17" s="290">
        <v>0</v>
      </c>
    </row>
    <row r="18" spans="1:14" ht="12.75">
      <c r="A18" s="512">
        <v>8</v>
      </c>
      <c r="B18" s="512" t="s">
        <v>869</v>
      </c>
      <c r="C18" s="290">
        <v>0</v>
      </c>
      <c r="D18" s="290">
        <v>0</v>
      </c>
      <c r="E18" s="290">
        <v>0</v>
      </c>
      <c r="F18" s="290">
        <v>0</v>
      </c>
      <c r="G18" s="290">
        <v>0</v>
      </c>
      <c r="H18" s="290">
        <v>0</v>
      </c>
      <c r="I18" s="290">
        <v>0</v>
      </c>
      <c r="J18" s="290">
        <v>0</v>
      </c>
      <c r="K18" s="290">
        <v>0</v>
      </c>
      <c r="L18" s="290">
        <v>0</v>
      </c>
      <c r="M18" s="290">
        <v>0</v>
      </c>
      <c r="N18" s="290">
        <v>0</v>
      </c>
    </row>
    <row r="19" spans="1:14" ht="12.75">
      <c r="A19" s="512">
        <v>9</v>
      </c>
      <c r="B19" s="512" t="s">
        <v>870</v>
      </c>
      <c r="C19" s="290">
        <v>0</v>
      </c>
      <c r="D19" s="290">
        <v>0</v>
      </c>
      <c r="E19" s="290">
        <v>0</v>
      </c>
      <c r="F19" s="290">
        <v>0</v>
      </c>
      <c r="G19" s="290">
        <v>0</v>
      </c>
      <c r="H19" s="290">
        <v>0</v>
      </c>
      <c r="I19" s="290">
        <v>0</v>
      </c>
      <c r="J19" s="290">
        <v>0</v>
      </c>
      <c r="K19" s="290">
        <v>0</v>
      </c>
      <c r="L19" s="290">
        <v>0</v>
      </c>
      <c r="M19" s="290">
        <v>0</v>
      </c>
      <c r="N19" s="290">
        <v>0</v>
      </c>
    </row>
    <row r="20" spans="1:14" ht="12.75">
      <c r="A20" s="512">
        <v>10</v>
      </c>
      <c r="B20" s="512" t="s">
        <v>871</v>
      </c>
      <c r="C20" s="290">
        <v>0</v>
      </c>
      <c r="D20" s="290">
        <v>0</v>
      </c>
      <c r="E20" s="290">
        <v>0</v>
      </c>
      <c r="F20" s="290">
        <v>0</v>
      </c>
      <c r="G20" s="290">
        <v>0</v>
      </c>
      <c r="H20" s="290">
        <v>0</v>
      </c>
      <c r="I20" s="290">
        <v>0</v>
      </c>
      <c r="J20" s="290">
        <v>0</v>
      </c>
      <c r="K20" s="290">
        <v>0</v>
      </c>
      <c r="L20" s="290">
        <v>0</v>
      </c>
      <c r="M20" s="290">
        <v>0</v>
      </c>
      <c r="N20" s="290">
        <v>0</v>
      </c>
    </row>
    <row r="21" spans="1:14" ht="12.75">
      <c r="A21" s="512">
        <v>11</v>
      </c>
      <c r="B21" s="512" t="s">
        <v>872</v>
      </c>
      <c r="C21" s="290">
        <v>0</v>
      </c>
      <c r="D21" s="290">
        <v>0</v>
      </c>
      <c r="E21" s="290">
        <v>0</v>
      </c>
      <c r="F21" s="290">
        <v>0</v>
      </c>
      <c r="G21" s="290">
        <v>0</v>
      </c>
      <c r="H21" s="290">
        <v>0</v>
      </c>
      <c r="I21" s="290">
        <v>0</v>
      </c>
      <c r="J21" s="290">
        <v>0</v>
      </c>
      <c r="K21" s="290">
        <v>0</v>
      </c>
      <c r="L21" s="290">
        <v>0</v>
      </c>
      <c r="M21" s="290">
        <v>0</v>
      </c>
      <c r="N21" s="290">
        <v>0</v>
      </c>
    </row>
    <row r="22" spans="1:14" ht="12.75">
      <c r="A22" s="512">
        <v>12</v>
      </c>
      <c r="B22" s="512" t="s">
        <v>873</v>
      </c>
      <c r="C22" s="290">
        <v>0</v>
      </c>
      <c r="D22" s="290">
        <v>0</v>
      </c>
      <c r="E22" s="290">
        <v>0</v>
      </c>
      <c r="F22" s="290">
        <v>0</v>
      </c>
      <c r="G22" s="290">
        <v>0</v>
      </c>
      <c r="H22" s="290">
        <v>0</v>
      </c>
      <c r="I22" s="290">
        <v>0</v>
      </c>
      <c r="J22" s="290">
        <v>0</v>
      </c>
      <c r="K22" s="290">
        <v>0</v>
      </c>
      <c r="L22" s="290">
        <v>0</v>
      </c>
      <c r="M22" s="290">
        <v>0</v>
      </c>
      <c r="N22" s="290">
        <v>0</v>
      </c>
    </row>
    <row r="23" spans="1:14" ht="12.75">
      <c r="A23" s="512">
        <v>13</v>
      </c>
      <c r="B23" s="512" t="s">
        <v>874</v>
      </c>
      <c r="C23" s="290">
        <v>0</v>
      </c>
      <c r="D23" s="290">
        <v>0</v>
      </c>
      <c r="E23" s="290">
        <v>0</v>
      </c>
      <c r="F23" s="290">
        <v>0</v>
      </c>
      <c r="G23" s="290">
        <v>0</v>
      </c>
      <c r="H23" s="290">
        <v>0</v>
      </c>
      <c r="I23" s="290">
        <v>0</v>
      </c>
      <c r="J23" s="290">
        <v>0</v>
      </c>
      <c r="K23" s="290">
        <v>0</v>
      </c>
      <c r="L23" s="290">
        <v>0</v>
      </c>
      <c r="M23" s="290">
        <v>0</v>
      </c>
      <c r="N23" s="290">
        <v>0</v>
      </c>
    </row>
    <row r="24" spans="1:14" ht="12.75">
      <c r="A24" s="512">
        <v>14</v>
      </c>
      <c r="B24" s="512" t="s">
        <v>875</v>
      </c>
      <c r="C24" s="290">
        <v>0</v>
      </c>
      <c r="D24" s="290">
        <v>0</v>
      </c>
      <c r="E24" s="290">
        <v>0</v>
      </c>
      <c r="F24" s="290">
        <v>0</v>
      </c>
      <c r="G24" s="290">
        <v>0</v>
      </c>
      <c r="H24" s="290">
        <v>0</v>
      </c>
      <c r="I24" s="290">
        <v>0</v>
      </c>
      <c r="J24" s="290">
        <v>0</v>
      </c>
      <c r="K24" s="290">
        <v>0</v>
      </c>
      <c r="L24" s="290">
        <v>0</v>
      </c>
      <c r="M24" s="290">
        <v>0</v>
      </c>
      <c r="N24" s="290">
        <v>0</v>
      </c>
    </row>
    <row r="25" spans="1:14" ht="12.75">
      <c r="A25" s="875" t="s">
        <v>17</v>
      </c>
      <c r="B25" s="876"/>
      <c r="C25" s="290">
        <v>0</v>
      </c>
      <c r="D25" s="290">
        <v>0</v>
      </c>
      <c r="E25" s="290">
        <v>0</v>
      </c>
      <c r="F25" s="290">
        <v>0</v>
      </c>
      <c r="G25" s="290">
        <v>0</v>
      </c>
      <c r="H25" s="290">
        <v>0</v>
      </c>
      <c r="I25" s="290">
        <v>0</v>
      </c>
      <c r="J25" s="290">
        <v>0</v>
      </c>
      <c r="K25" s="290">
        <v>0</v>
      </c>
      <c r="L25" s="290">
        <v>0</v>
      </c>
      <c r="M25" s="290">
        <v>0</v>
      </c>
      <c r="N25" s="290">
        <v>0</v>
      </c>
    </row>
    <row r="26" spans="1:14" ht="12.75">
      <c r="A26" s="291"/>
      <c r="B26" s="291"/>
      <c r="C26" s="291"/>
      <c r="D26" s="291"/>
      <c r="E26" s="286"/>
      <c r="F26" s="286"/>
      <c r="G26" s="286"/>
      <c r="H26" s="286"/>
      <c r="I26" s="286"/>
      <c r="J26" s="286"/>
      <c r="K26" s="286"/>
      <c r="L26" s="286"/>
      <c r="M26" s="286"/>
      <c r="N26" s="286"/>
    </row>
    <row r="27" spans="1:14" ht="12.75">
      <c r="A27" s="292"/>
      <c r="B27" s="293"/>
      <c r="C27" s="293"/>
      <c r="D27" s="291"/>
      <c r="E27" s="286"/>
      <c r="F27" s="286"/>
      <c r="G27" s="286"/>
      <c r="H27" s="286"/>
      <c r="I27" s="286"/>
      <c r="J27" s="286"/>
      <c r="K27" s="286"/>
      <c r="L27" s="286"/>
      <c r="M27" s="286"/>
      <c r="N27" s="286"/>
    </row>
    <row r="28" spans="1:14" ht="12.75">
      <c r="A28" s="294"/>
      <c r="B28" s="294"/>
      <c r="C28" s="294"/>
      <c r="E28" s="286"/>
      <c r="F28" s="286"/>
      <c r="G28" s="286"/>
      <c r="H28" s="286"/>
      <c r="I28" s="286"/>
      <c r="J28" s="286"/>
      <c r="K28" s="286"/>
      <c r="L28" s="286"/>
      <c r="M28" s="286"/>
      <c r="N28" s="286"/>
    </row>
    <row r="29" spans="1:14" ht="12.75">
      <c r="A29" s="294"/>
      <c r="B29" s="294"/>
      <c r="C29" s="294"/>
      <c r="E29" s="286"/>
      <c r="F29" s="286"/>
      <c r="G29" s="286"/>
      <c r="H29" s="286"/>
      <c r="I29" s="286"/>
      <c r="J29" s="286"/>
      <c r="K29" s="286"/>
      <c r="L29" s="286"/>
      <c r="M29" s="286"/>
      <c r="N29" s="286"/>
    </row>
    <row r="30" spans="1:14" ht="12.75">
      <c r="A30" s="294"/>
      <c r="B30" s="294"/>
      <c r="C30" s="294"/>
      <c r="E30" s="286"/>
      <c r="F30" s="286"/>
      <c r="G30" s="286"/>
      <c r="H30" s="286"/>
      <c r="I30" s="286"/>
      <c r="J30" s="286"/>
      <c r="K30" s="286"/>
      <c r="L30" s="286"/>
      <c r="M30" s="286"/>
      <c r="N30" s="286"/>
    </row>
    <row r="31" spans="1:14" ht="12.75">
      <c r="A31" s="294"/>
      <c r="B31" s="294"/>
      <c r="C31" s="294"/>
      <c r="E31" s="286"/>
      <c r="F31" s="286"/>
      <c r="G31" s="286"/>
      <c r="H31" s="286"/>
      <c r="I31" s="286"/>
      <c r="J31" s="286"/>
      <c r="K31" s="286"/>
      <c r="L31" s="286"/>
      <c r="M31" s="286"/>
      <c r="N31" s="286"/>
    </row>
    <row r="32" spans="1:14" ht="12.75">
      <c r="A32" s="294" t="s">
        <v>936</v>
      </c>
      <c r="D32" s="294"/>
      <c r="E32" s="286"/>
      <c r="F32" s="294"/>
      <c r="G32" s="294"/>
      <c r="H32" s="294"/>
      <c r="I32" s="294"/>
      <c r="J32" s="294"/>
      <c r="K32" s="294"/>
      <c r="L32" s="294"/>
      <c r="M32" s="294"/>
      <c r="N32" s="294" t="s">
        <v>973</v>
      </c>
    </row>
    <row r="33" spans="5:14" ht="12.75" customHeight="1">
      <c r="E33" s="294"/>
      <c r="F33" s="866" t="s">
        <v>13</v>
      </c>
      <c r="G33" s="866"/>
      <c r="H33" s="866"/>
      <c r="I33" s="866"/>
      <c r="J33" s="866"/>
      <c r="K33" s="866"/>
      <c r="L33" s="866"/>
      <c r="M33" s="866"/>
      <c r="N33" s="866"/>
    </row>
    <row r="34" spans="5:14" ht="12.75" customHeight="1">
      <c r="E34" s="866" t="s">
        <v>957</v>
      </c>
      <c r="F34" s="866"/>
      <c r="G34" s="866"/>
      <c r="H34" s="866"/>
      <c r="I34" s="866"/>
      <c r="J34" s="866"/>
      <c r="K34" s="866"/>
      <c r="L34" s="866"/>
      <c r="M34" s="866"/>
      <c r="N34" s="866"/>
    </row>
    <row r="35" spans="1:14" ht="12.75">
      <c r="A35" s="294"/>
      <c r="B35" s="294"/>
      <c r="E35" s="286"/>
      <c r="F35" s="294"/>
      <c r="G35" s="294"/>
      <c r="H35" s="294"/>
      <c r="I35" s="294"/>
      <c r="J35" s="294"/>
      <c r="K35" s="294"/>
      <c r="L35" s="294"/>
      <c r="M35" s="294"/>
      <c r="N35" s="294"/>
    </row>
    <row r="37" spans="1:14" ht="12.75">
      <c r="A37" s="858"/>
      <c r="B37" s="858"/>
      <c r="C37" s="858"/>
      <c r="D37" s="858"/>
      <c r="E37" s="858"/>
      <c r="F37" s="858"/>
      <c r="G37" s="858"/>
      <c r="H37" s="858"/>
      <c r="I37" s="858"/>
      <c r="J37" s="858"/>
      <c r="K37" s="858"/>
      <c r="L37" s="858"/>
      <c r="M37" s="858"/>
      <c r="N37" s="858"/>
    </row>
  </sheetData>
  <sheetProtection/>
  <mergeCells count="18">
    <mergeCell ref="A25:B25"/>
    <mergeCell ref="I8:N8"/>
    <mergeCell ref="A6:N6"/>
    <mergeCell ref="D1:E1"/>
    <mergeCell ref="M1:N1"/>
    <mergeCell ref="A2:N2"/>
    <mergeCell ref="A3:N3"/>
    <mergeCell ref="A4:N5"/>
    <mergeCell ref="F33:N33"/>
    <mergeCell ref="E34:N34"/>
    <mergeCell ref="A37:N37"/>
    <mergeCell ref="A7:B7"/>
    <mergeCell ref="H7:N7"/>
    <mergeCell ref="A8:A9"/>
    <mergeCell ref="B8:B9"/>
    <mergeCell ref="C8:C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62.xml><?xml version="1.0" encoding="utf-8"?>
<worksheet xmlns="http://schemas.openxmlformats.org/spreadsheetml/2006/main" xmlns:r="http://schemas.openxmlformats.org/officeDocument/2006/relationships">
  <sheetPr>
    <pageSetUpPr fitToPage="1"/>
  </sheetPr>
  <dimension ref="A1:T31"/>
  <sheetViews>
    <sheetView zoomScale="90" zoomScaleNormal="90" zoomScaleSheetLayoutView="115" zoomScalePageLayoutView="0" workbookViewId="0" topLeftCell="A1">
      <selection activeCell="C25" sqref="C25:E25"/>
    </sheetView>
  </sheetViews>
  <sheetFormatPr defaultColWidth="8.8515625" defaultRowHeight="12.75"/>
  <cols>
    <col min="1" max="1" width="9.140625" style="74" customWidth="1"/>
    <col min="2" max="2" width="26.57421875" style="74" customWidth="1"/>
    <col min="3" max="4" width="8.57421875" style="74" customWidth="1"/>
    <col min="5" max="5" width="8.7109375" style="74" customWidth="1"/>
    <col min="6" max="6" width="8.57421875" style="74" customWidth="1"/>
    <col min="7" max="7" width="9.7109375" style="74" customWidth="1"/>
    <col min="8" max="8" width="10.28125" style="74" customWidth="1"/>
    <col min="9" max="9" width="9.7109375" style="74" customWidth="1"/>
    <col min="10" max="10" width="9.28125" style="74" customWidth="1"/>
    <col min="11" max="11" width="7.00390625" style="74" customWidth="1"/>
    <col min="12" max="12" width="7.28125" style="74" customWidth="1"/>
    <col min="13" max="13" width="7.421875" style="74" customWidth="1"/>
    <col min="14" max="14" width="7.8515625" style="74" customWidth="1"/>
    <col min="15" max="15" width="11.421875" style="74" customWidth="1"/>
    <col min="16" max="16" width="12.28125" style="74" customWidth="1"/>
    <col min="17" max="17" width="11.57421875" style="74" customWidth="1"/>
    <col min="18" max="18" width="16.00390625" style="74" customWidth="1"/>
    <col min="19" max="19" width="9.00390625" style="74" customWidth="1"/>
    <col min="20" max="20" width="9.140625" style="74" hidden="1" customWidth="1"/>
    <col min="21" max="16384" width="8.8515625" style="74" customWidth="1"/>
  </cols>
  <sheetData>
    <row r="1" spans="7:19" s="16" customFormat="1" ht="15.75">
      <c r="G1" s="599" t="s">
        <v>0</v>
      </c>
      <c r="H1" s="599"/>
      <c r="I1" s="599"/>
      <c r="J1" s="599"/>
      <c r="K1" s="599"/>
      <c r="L1" s="599"/>
      <c r="M1" s="599"/>
      <c r="N1" s="37"/>
      <c r="O1" s="37"/>
      <c r="R1" s="737" t="s">
        <v>553</v>
      </c>
      <c r="S1" s="737"/>
    </row>
    <row r="2" spans="2:15" s="16" customFormat="1" ht="20.25">
      <c r="B2" s="127"/>
      <c r="E2" s="600" t="s">
        <v>653</v>
      </c>
      <c r="F2" s="600"/>
      <c r="G2" s="600"/>
      <c r="H2" s="600"/>
      <c r="I2" s="600"/>
      <c r="J2" s="600"/>
      <c r="K2" s="600"/>
      <c r="L2" s="600"/>
      <c r="M2" s="600"/>
      <c r="N2" s="600"/>
      <c r="O2" s="600"/>
    </row>
    <row r="3" spans="2:10" s="16" customFormat="1" ht="20.25">
      <c r="B3" s="125"/>
      <c r="C3" s="125"/>
      <c r="D3" s="125"/>
      <c r="E3" s="125"/>
      <c r="F3" s="125"/>
      <c r="G3" s="125"/>
      <c r="H3" s="125"/>
      <c r="I3" s="125"/>
      <c r="J3" s="125"/>
    </row>
    <row r="4" spans="2:20" ht="18">
      <c r="B4" s="878" t="s">
        <v>742</v>
      </c>
      <c r="C4" s="878"/>
      <c r="D4" s="878"/>
      <c r="E4" s="878"/>
      <c r="F4" s="878"/>
      <c r="G4" s="878"/>
      <c r="H4" s="878"/>
      <c r="I4" s="878"/>
      <c r="J4" s="878"/>
      <c r="K4" s="878"/>
      <c r="L4" s="878"/>
      <c r="M4" s="878"/>
      <c r="N4" s="878"/>
      <c r="O4" s="878"/>
      <c r="P4" s="878"/>
      <c r="Q4" s="878"/>
      <c r="R4" s="878"/>
      <c r="S4" s="878"/>
      <c r="T4" s="878"/>
    </row>
    <row r="5" spans="3:20" ht="15">
      <c r="C5" s="75"/>
      <c r="D5" s="75"/>
      <c r="E5" s="75"/>
      <c r="F5" s="75"/>
      <c r="G5" s="75"/>
      <c r="H5" s="75"/>
      <c r="M5" s="75"/>
      <c r="N5" s="75"/>
      <c r="O5" s="75"/>
      <c r="P5" s="75"/>
      <c r="Q5" s="75"/>
      <c r="R5" s="75"/>
      <c r="S5" s="75"/>
      <c r="T5" s="75"/>
    </row>
    <row r="6" spans="1:2" ht="15">
      <c r="A6" s="595" t="s">
        <v>931</v>
      </c>
      <c r="B6" s="595"/>
    </row>
    <row r="7" ht="15">
      <c r="B7" s="77"/>
    </row>
    <row r="8" spans="1:18" s="78" customFormat="1" ht="42" customHeight="1">
      <c r="A8" s="581" t="s">
        <v>2</v>
      </c>
      <c r="B8" s="879" t="s">
        <v>3</v>
      </c>
      <c r="C8" s="886" t="s">
        <v>249</v>
      </c>
      <c r="D8" s="886"/>
      <c r="E8" s="886"/>
      <c r="F8" s="886"/>
      <c r="G8" s="883" t="s">
        <v>953</v>
      </c>
      <c r="H8" s="884"/>
      <c r="I8" s="884"/>
      <c r="J8" s="887"/>
      <c r="K8" s="883" t="s">
        <v>210</v>
      </c>
      <c r="L8" s="884"/>
      <c r="M8" s="884"/>
      <c r="N8" s="887"/>
      <c r="O8" s="883" t="s">
        <v>106</v>
      </c>
      <c r="P8" s="884"/>
      <c r="Q8" s="884"/>
      <c r="R8" s="885"/>
    </row>
    <row r="9" spans="1:19" s="79" customFormat="1" ht="62.25" customHeight="1">
      <c r="A9" s="581"/>
      <c r="B9" s="880"/>
      <c r="C9" s="85" t="s">
        <v>92</v>
      </c>
      <c r="D9" s="85" t="s">
        <v>96</v>
      </c>
      <c r="E9" s="85" t="s">
        <v>97</v>
      </c>
      <c r="F9" s="85" t="s">
        <v>17</v>
      </c>
      <c r="G9" s="85" t="s">
        <v>92</v>
      </c>
      <c r="H9" s="85" t="s">
        <v>96</v>
      </c>
      <c r="I9" s="85" t="s">
        <v>97</v>
      </c>
      <c r="J9" s="85" t="s">
        <v>17</v>
      </c>
      <c r="K9" s="85" t="s">
        <v>92</v>
      </c>
      <c r="L9" s="85" t="s">
        <v>96</v>
      </c>
      <c r="M9" s="85" t="s">
        <v>97</v>
      </c>
      <c r="N9" s="85" t="s">
        <v>17</v>
      </c>
      <c r="O9" s="85" t="s">
        <v>142</v>
      </c>
      <c r="P9" s="85" t="s">
        <v>143</v>
      </c>
      <c r="Q9" s="163" t="s">
        <v>144</v>
      </c>
      <c r="R9" s="85" t="s">
        <v>145</v>
      </c>
      <c r="S9" s="119"/>
    </row>
    <row r="10" spans="1:18" s="165" customFormat="1" ht="15.75" customHeight="1">
      <c r="A10" s="5">
        <v>1</v>
      </c>
      <c r="B10" s="84">
        <v>2</v>
      </c>
      <c r="C10" s="85">
        <v>3</v>
      </c>
      <c r="D10" s="85">
        <v>4</v>
      </c>
      <c r="E10" s="85">
        <v>5</v>
      </c>
      <c r="F10" s="85">
        <v>6</v>
      </c>
      <c r="G10" s="85">
        <v>7</v>
      </c>
      <c r="H10" s="85">
        <v>8</v>
      </c>
      <c r="I10" s="85">
        <v>9</v>
      </c>
      <c r="J10" s="85">
        <v>10</v>
      </c>
      <c r="K10" s="85">
        <v>11</v>
      </c>
      <c r="L10" s="85">
        <v>12</v>
      </c>
      <c r="M10" s="85">
        <v>13</v>
      </c>
      <c r="N10" s="85">
        <v>14</v>
      </c>
      <c r="O10" s="85">
        <v>15</v>
      </c>
      <c r="P10" s="85">
        <v>16</v>
      </c>
      <c r="Q10" s="85">
        <v>17</v>
      </c>
      <c r="R10" s="84">
        <v>18</v>
      </c>
    </row>
    <row r="11" spans="1:18" s="165" customFormat="1" ht="15.75" customHeight="1">
      <c r="A11" s="520">
        <v>1</v>
      </c>
      <c r="B11" s="520" t="s">
        <v>862</v>
      </c>
      <c r="C11" s="521">
        <f>'AT3A_cvrg(Insti)_PY'!C12+'AT3B_cvrg(Insti)_UPY '!C11+'AT3C_cvrg(Insti)_UPY '!C11</f>
        <v>545</v>
      </c>
      <c r="D11" s="521">
        <f>'AT3A_cvrg(Insti)_PY'!D12+'AT3B_cvrg(Insti)_UPY '!D11+'AT3C_cvrg(Insti)_UPY '!D11</f>
        <v>346</v>
      </c>
      <c r="E11" s="521">
        <v>0</v>
      </c>
      <c r="F11" s="522">
        <f>C11+D11+E11</f>
        <v>891</v>
      </c>
      <c r="G11" s="521">
        <v>147</v>
      </c>
      <c r="H11" s="521">
        <v>200</v>
      </c>
      <c r="I11" s="521">
        <v>0</v>
      </c>
      <c r="J11" s="521">
        <v>347</v>
      </c>
      <c r="K11" s="523">
        <v>397</v>
      </c>
      <c r="L11" s="523">
        <v>145</v>
      </c>
      <c r="M11" s="523">
        <v>0</v>
      </c>
      <c r="N11" s="524">
        <v>542</v>
      </c>
      <c r="O11" s="522">
        <v>0</v>
      </c>
      <c r="P11" s="522">
        <v>0</v>
      </c>
      <c r="Q11" s="522">
        <v>0</v>
      </c>
      <c r="R11" s="525">
        <v>0</v>
      </c>
    </row>
    <row r="12" spans="1:18" s="165" customFormat="1" ht="15.75" customHeight="1">
      <c r="A12" s="520">
        <v>2</v>
      </c>
      <c r="B12" s="520" t="s">
        <v>863</v>
      </c>
      <c r="C12" s="521">
        <v>421</v>
      </c>
      <c r="D12" s="521">
        <f>'AT3A_cvrg(Insti)_PY'!D13+'AT3B_cvrg(Insti)_UPY '!D12+'AT3C_cvrg(Insti)_UPY '!D12</f>
        <v>443</v>
      </c>
      <c r="E12" s="521">
        <v>2</v>
      </c>
      <c r="F12" s="522">
        <f aca="true" t="shared" si="0" ref="F12:F24">C12+D12+E12</f>
        <v>866</v>
      </c>
      <c r="G12" s="521">
        <v>208</v>
      </c>
      <c r="H12" s="521">
        <v>263</v>
      </c>
      <c r="I12" s="521">
        <v>2</v>
      </c>
      <c r="J12" s="521">
        <v>473</v>
      </c>
      <c r="K12" s="523">
        <v>217</v>
      </c>
      <c r="L12" s="523">
        <v>180</v>
      </c>
      <c r="M12" s="523">
        <v>0</v>
      </c>
      <c r="N12" s="524">
        <v>397</v>
      </c>
      <c r="O12" s="522">
        <v>0</v>
      </c>
      <c r="P12" s="522">
        <v>0</v>
      </c>
      <c r="Q12" s="522">
        <v>0</v>
      </c>
      <c r="R12" s="525">
        <v>0</v>
      </c>
    </row>
    <row r="13" spans="1:18" s="165" customFormat="1" ht="15.75" customHeight="1">
      <c r="A13" s="520">
        <v>3</v>
      </c>
      <c r="B13" s="520" t="s">
        <v>864</v>
      </c>
      <c r="C13" s="521">
        <f>'AT3A_cvrg(Insti)_PY'!C14+'AT3B_cvrg(Insti)_UPY '!C13+'AT3C_cvrg(Insti)_UPY '!C13</f>
        <v>267</v>
      </c>
      <c r="D13" s="521">
        <f>'AT3A_cvrg(Insti)_PY'!D14+'AT3B_cvrg(Insti)_UPY '!D13+'AT3C_cvrg(Insti)_UPY '!D13</f>
        <v>414</v>
      </c>
      <c r="E13" s="521">
        <v>0</v>
      </c>
      <c r="F13" s="522">
        <f t="shared" si="0"/>
        <v>681</v>
      </c>
      <c r="G13" s="521">
        <v>81</v>
      </c>
      <c r="H13" s="521">
        <v>138</v>
      </c>
      <c r="I13" s="521">
        <v>0</v>
      </c>
      <c r="J13" s="521">
        <v>219</v>
      </c>
      <c r="K13" s="523">
        <v>186</v>
      </c>
      <c r="L13" s="523">
        <v>276</v>
      </c>
      <c r="M13" s="523">
        <v>0</v>
      </c>
      <c r="N13" s="524">
        <v>462</v>
      </c>
      <c r="O13" s="522">
        <v>0</v>
      </c>
      <c r="P13" s="522">
        <v>0</v>
      </c>
      <c r="Q13" s="522">
        <v>0</v>
      </c>
      <c r="R13" s="525">
        <v>0</v>
      </c>
    </row>
    <row r="14" spans="1:18" s="165" customFormat="1" ht="15.75" customHeight="1">
      <c r="A14" s="520">
        <v>4</v>
      </c>
      <c r="B14" s="520" t="s">
        <v>865</v>
      </c>
      <c r="C14" s="521">
        <v>335</v>
      </c>
      <c r="D14" s="521">
        <f>'AT3A_cvrg(Insti)_PY'!D15+'AT3B_cvrg(Insti)_UPY '!D14+'AT3C_cvrg(Insti)_UPY '!D14</f>
        <v>393</v>
      </c>
      <c r="E14" s="521">
        <v>2</v>
      </c>
      <c r="F14" s="522">
        <f t="shared" si="0"/>
        <v>730</v>
      </c>
      <c r="G14" s="521">
        <v>128</v>
      </c>
      <c r="H14" s="521">
        <v>216</v>
      </c>
      <c r="I14" s="521">
        <v>2</v>
      </c>
      <c r="J14" s="521">
        <v>346</v>
      </c>
      <c r="K14" s="523">
        <v>204</v>
      </c>
      <c r="L14" s="523">
        <v>177</v>
      </c>
      <c r="M14" s="523">
        <v>0</v>
      </c>
      <c r="N14" s="524">
        <v>381</v>
      </c>
      <c r="O14" s="522">
        <v>0</v>
      </c>
      <c r="P14" s="522">
        <v>0</v>
      </c>
      <c r="Q14" s="522">
        <v>0</v>
      </c>
      <c r="R14" s="525">
        <v>0</v>
      </c>
    </row>
    <row r="15" spans="1:18" s="165" customFormat="1" ht="15.75" customHeight="1">
      <c r="A15" s="520">
        <v>5</v>
      </c>
      <c r="B15" s="520" t="s">
        <v>866</v>
      </c>
      <c r="C15" s="521">
        <v>302</v>
      </c>
      <c r="D15" s="521">
        <f>'AT3A_cvrg(Insti)_PY'!D16+'AT3B_cvrg(Insti)_UPY '!D15+'AT3C_cvrg(Insti)_UPY '!D15</f>
        <v>558</v>
      </c>
      <c r="E15" s="521">
        <v>1</v>
      </c>
      <c r="F15" s="522">
        <f t="shared" si="0"/>
        <v>861</v>
      </c>
      <c r="G15" s="521">
        <v>143</v>
      </c>
      <c r="H15" s="521">
        <v>306</v>
      </c>
      <c r="I15" s="521">
        <v>1</v>
      </c>
      <c r="J15" s="521">
        <v>450</v>
      </c>
      <c r="K15" s="523">
        <v>160</v>
      </c>
      <c r="L15" s="523">
        <v>248</v>
      </c>
      <c r="M15" s="523">
        <v>0</v>
      </c>
      <c r="N15" s="524">
        <v>408</v>
      </c>
      <c r="O15" s="522">
        <v>0</v>
      </c>
      <c r="P15" s="522">
        <v>0</v>
      </c>
      <c r="Q15" s="522">
        <v>0</v>
      </c>
      <c r="R15" s="525">
        <v>0</v>
      </c>
    </row>
    <row r="16" spans="1:18" s="165" customFormat="1" ht="15.75" customHeight="1">
      <c r="A16" s="520">
        <v>6</v>
      </c>
      <c r="B16" s="520" t="s">
        <v>867</v>
      </c>
      <c r="C16" s="521">
        <f>'AT3A_cvrg(Insti)_PY'!C17+'AT3B_cvrg(Insti)_UPY '!C16+'AT3C_cvrg(Insti)_UPY '!C16</f>
        <v>202</v>
      </c>
      <c r="D16" s="521">
        <f>'AT3A_cvrg(Insti)_PY'!D17+'AT3B_cvrg(Insti)_UPY '!D16+'AT3C_cvrg(Insti)_UPY '!D16</f>
        <v>251</v>
      </c>
      <c r="E16" s="521">
        <v>0</v>
      </c>
      <c r="F16" s="522">
        <f t="shared" si="0"/>
        <v>453</v>
      </c>
      <c r="G16" s="521">
        <v>63</v>
      </c>
      <c r="H16" s="521">
        <v>76</v>
      </c>
      <c r="I16" s="521">
        <v>0</v>
      </c>
      <c r="J16" s="521">
        <v>139</v>
      </c>
      <c r="K16" s="523">
        <v>137</v>
      </c>
      <c r="L16" s="523">
        <v>175</v>
      </c>
      <c r="M16" s="523">
        <v>0</v>
      </c>
      <c r="N16" s="524">
        <v>312</v>
      </c>
      <c r="O16" s="522">
        <v>0</v>
      </c>
      <c r="P16" s="522">
        <v>0</v>
      </c>
      <c r="Q16" s="522">
        <v>0</v>
      </c>
      <c r="R16" s="525">
        <v>0</v>
      </c>
    </row>
    <row r="17" spans="1:18" s="165" customFormat="1" ht="15.75" customHeight="1">
      <c r="A17" s="520">
        <v>7</v>
      </c>
      <c r="B17" s="520" t="s">
        <v>868</v>
      </c>
      <c r="C17" s="521">
        <f>'AT3A_cvrg(Insti)_PY'!C18+'AT3B_cvrg(Insti)_UPY '!C17+'AT3C_cvrg(Insti)_UPY '!C17</f>
        <v>369</v>
      </c>
      <c r="D17" s="521">
        <f>'AT3A_cvrg(Insti)_PY'!D18+'AT3B_cvrg(Insti)_UPY '!D17+'AT3C_cvrg(Insti)_UPY '!D17</f>
        <v>530</v>
      </c>
      <c r="E17" s="521">
        <v>0</v>
      </c>
      <c r="F17" s="522">
        <f t="shared" si="0"/>
        <v>899</v>
      </c>
      <c r="G17" s="521">
        <v>143</v>
      </c>
      <c r="H17" s="521">
        <v>181</v>
      </c>
      <c r="I17" s="521">
        <v>0</v>
      </c>
      <c r="J17" s="521">
        <v>324</v>
      </c>
      <c r="K17" s="523">
        <v>226</v>
      </c>
      <c r="L17" s="523">
        <v>349</v>
      </c>
      <c r="M17" s="523">
        <v>0</v>
      </c>
      <c r="N17" s="524">
        <v>575</v>
      </c>
      <c r="O17" s="522">
        <v>0</v>
      </c>
      <c r="P17" s="522">
        <v>0</v>
      </c>
      <c r="Q17" s="522">
        <v>0</v>
      </c>
      <c r="R17" s="525">
        <v>0</v>
      </c>
    </row>
    <row r="18" spans="1:18" s="165" customFormat="1" ht="15.75" customHeight="1">
      <c r="A18" s="520">
        <v>8</v>
      </c>
      <c r="B18" s="520" t="s">
        <v>869</v>
      </c>
      <c r="C18" s="521">
        <f>'AT3A_cvrg(Insti)_PY'!C19+'AT3B_cvrg(Insti)_UPY '!C18+'AT3C_cvrg(Insti)_UPY '!C18</f>
        <v>255</v>
      </c>
      <c r="D18" s="521">
        <f>'AT3A_cvrg(Insti)_PY'!D19+'AT3B_cvrg(Insti)_UPY '!D18+'AT3C_cvrg(Insti)_UPY '!D18</f>
        <v>679</v>
      </c>
      <c r="E18" s="521">
        <v>0</v>
      </c>
      <c r="F18" s="522">
        <f t="shared" si="0"/>
        <v>934</v>
      </c>
      <c r="G18" s="521">
        <v>121</v>
      </c>
      <c r="H18" s="521">
        <v>308</v>
      </c>
      <c r="I18" s="521">
        <v>0</v>
      </c>
      <c r="J18" s="521">
        <v>429</v>
      </c>
      <c r="K18" s="523">
        <v>134</v>
      </c>
      <c r="L18" s="523">
        <v>372</v>
      </c>
      <c r="M18" s="523">
        <v>0</v>
      </c>
      <c r="N18" s="524">
        <v>506</v>
      </c>
      <c r="O18" s="522">
        <v>0</v>
      </c>
      <c r="P18" s="522">
        <v>0</v>
      </c>
      <c r="Q18" s="522">
        <v>0</v>
      </c>
      <c r="R18" s="525">
        <v>0</v>
      </c>
    </row>
    <row r="19" spans="1:18" s="165" customFormat="1" ht="15.75" customHeight="1">
      <c r="A19" s="520">
        <v>9</v>
      </c>
      <c r="B19" s="520" t="s">
        <v>870</v>
      </c>
      <c r="C19" s="521">
        <f>'AT3A_cvrg(Insti)_PY'!C20+'AT3B_cvrg(Insti)_UPY '!C19+'AT3C_cvrg(Insti)_UPY '!C19</f>
        <v>330</v>
      </c>
      <c r="D19" s="521">
        <f>'AT3A_cvrg(Insti)_PY'!D20+'AT3B_cvrg(Insti)_UPY '!D19+'AT3C_cvrg(Insti)_UPY '!D19</f>
        <v>580</v>
      </c>
      <c r="E19" s="521">
        <v>0</v>
      </c>
      <c r="F19" s="522">
        <f t="shared" si="0"/>
        <v>910</v>
      </c>
      <c r="G19" s="521">
        <v>135</v>
      </c>
      <c r="H19" s="521">
        <v>262</v>
      </c>
      <c r="I19" s="521">
        <v>0</v>
      </c>
      <c r="J19" s="521">
        <v>397</v>
      </c>
      <c r="K19" s="523">
        <v>195</v>
      </c>
      <c r="L19" s="523">
        <v>318</v>
      </c>
      <c r="M19" s="523">
        <v>0</v>
      </c>
      <c r="N19" s="524">
        <v>513</v>
      </c>
      <c r="O19" s="522">
        <v>0</v>
      </c>
      <c r="P19" s="522">
        <v>0</v>
      </c>
      <c r="Q19" s="522">
        <v>0</v>
      </c>
      <c r="R19" s="525">
        <v>0</v>
      </c>
    </row>
    <row r="20" spans="1:18" s="165" customFormat="1" ht="15.75" customHeight="1">
      <c r="A20" s="520">
        <v>10</v>
      </c>
      <c r="B20" s="520" t="s">
        <v>871</v>
      </c>
      <c r="C20" s="521">
        <f>'AT3A_cvrg(Insti)_PY'!C21+'AT3B_cvrg(Insti)_UPY '!C20+'AT3C_cvrg(Insti)_UPY '!C20</f>
        <v>546</v>
      </c>
      <c r="D20" s="521">
        <f>'AT3A_cvrg(Insti)_PY'!D21+'AT3B_cvrg(Insti)_UPY '!D20+'AT3C_cvrg(Insti)_UPY '!D20</f>
        <v>803</v>
      </c>
      <c r="E20" s="521">
        <v>0</v>
      </c>
      <c r="F20" s="522">
        <f t="shared" si="0"/>
        <v>1349</v>
      </c>
      <c r="G20" s="521">
        <v>244</v>
      </c>
      <c r="H20" s="521">
        <v>527</v>
      </c>
      <c r="I20" s="521">
        <v>0</v>
      </c>
      <c r="J20" s="521">
        <v>771</v>
      </c>
      <c r="K20" s="523">
        <v>300</v>
      </c>
      <c r="L20" s="523">
        <v>274</v>
      </c>
      <c r="M20" s="523">
        <v>0</v>
      </c>
      <c r="N20" s="524">
        <v>574</v>
      </c>
      <c r="O20" s="522">
        <v>0</v>
      </c>
      <c r="P20" s="522">
        <v>0</v>
      </c>
      <c r="Q20" s="522">
        <v>0</v>
      </c>
      <c r="R20" s="525">
        <v>0</v>
      </c>
    </row>
    <row r="21" spans="1:18" s="165" customFormat="1" ht="15.75" customHeight="1">
      <c r="A21" s="520">
        <v>11</v>
      </c>
      <c r="B21" s="520" t="s">
        <v>872</v>
      </c>
      <c r="C21" s="521">
        <v>328</v>
      </c>
      <c r="D21" s="521">
        <f>'AT3A_cvrg(Insti)_PY'!D22+'AT3B_cvrg(Insti)_UPY '!D21+'AT3C_cvrg(Insti)_UPY '!D21</f>
        <v>866</v>
      </c>
      <c r="E21" s="521">
        <v>4</v>
      </c>
      <c r="F21" s="522">
        <f t="shared" si="0"/>
        <v>1198</v>
      </c>
      <c r="G21" s="521">
        <v>238</v>
      </c>
      <c r="H21" s="521">
        <v>392</v>
      </c>
      <c r="I21" s="521">
        <v>4</v>
      </c>
      <c r="J21" s="521">
        <v>634</v>
      </c>
      <c r="K21" s="523">
        <v>94</v>
      </c>
      <c r="L21" s="523">
        <v>474</v>
      </c>
      <c r="M21" s="523">
        <v>0</v>
      </c>
      <c r="N21" s="524">
        <v>568</v>
      </c>
      <c r="O21" s="522">
        <v>0</v>
      </c>
      <c r="P21" s="522">
        <v>0</v>
      </c>
      <c r="Q21" s="522">
        <v>0</v>
      </c>
      <c r="R21" s="525">
        <v>0</v>
      </c>
    </row>
    <row r="22" spans="1:18" ht="15.75">
      <c r="A22" s="520">
        <v>12</v>
      </c>
      <c r="B22" s="520" t="s">
        <v>873</v>
      </c>
      <c r="C22" s="521">
        <f>'AT3A_cvrg(Insti)_PY'!C23+'AT3B_cvrg(Insti)_UPY '!C22+'AT3C_cvrg(Insti)_UPY '!C22</f>
        <v>174</v>
      </c>
      <c r="D22" s="521">
        <f>'AT3A_cvrg(Insti)_PY'!D23+'AT3B_cvrg(Insti)_UPY '!D22+'AT3C_cvrg(Insti)_UPY '!D22</f>
        <v>106</v>
      </c>
      <c r="E22" s="526">
        <v>0</v>
      </c>
      <c r="F22" s="522">
        <f t="shared" si="0"/>
        <v>280</v>
      </c>
      <c r="G22" s="547">
        <v>49</v>
      </c>
      <c r="H22" s="547">
        <v>38</v>
      </c>
      <c r="I22" s="526">
        <v>0</v>
      </c>
      <c r="J22" s="521">
        <v>87</v>
      </c>
      <c r="K22" s="523">
        <v>121</v>
      </c>
      <c r="L22" s="523">
        <v>72</v>
      </c>
      <c r="M22" s="523">
        <v>0</v>
      </c>
      <c r="N22" s="524">
        <v>193</v>
      </c>
      <c r="O22" s="522">
        <v>0</v>
      </c>
      <c r="P22" s="522">
        <v>0</v>
      </c>
      <c r="Q22" s="522">
        <v>0</v>
      </c>
      <c r="R22" s="525">
        <v>0</v>
      </c>
    </row>
    <row r="23" spans="1:18" ht="15.75">
      <c r="A23" s="520">
        <v>13</v>
      </c>
      <c r="B23" s="520" t="s">
        <v>874</v>
      </c>
      <c r="C23" s="521">
        <f>'AT3A_cvrg(Insti)_PY'!C24+'AT3B_cvrg(Insti)_UPY '!C23+'AT3C_cvrg(Insti)_UPY '!C23</f>
        <v>279</v>
      </c>
      <c r="D23" s="521">
        <f>'AT3A_cvrg(Insti)_PY'!D24+'AT3B_cvrg(Insti)_UPY '!D23+'AT3C_cvrg(Insti)_UPY '!D23</f>
        <v>962</v>
      </c>
      <c r="E23" s="526">
        <v>0</v>
      </c>
      <c r="F23" s="522">
        <f t="shared" si="0"/>
        <v>1241</v>
      </c>
      <c r="G23" s="547">
        <v>107</v>
      </c>
      <c r="H23" s="547">
        <v>543</v>
      </c>
      <c r="I23" s="526">
        <v>0</v>
      </c>
      <c r="J23" s="521">
        <v>650</v>
      </c>
      <c r="K23" s="523">
        <v>171</v>
      </c>
      <c r="L23" s="523">
        <v>419</v>
      </c>
      <c r="M23" s="523">
        <v>0</v>
      </c>
      <c r="N23" s="524">
        <v>590</v>
      </c>
      <c r="O23" s="522">
        <v>0</v>
      </c>
      <c r="P23" s="522">
        <v>0</v>
      </c>
      <c r="Q23" s="522">
        <v>0</v>
      </c>
      <c r="R23" s="525">
        <v>0</v>
      </c>
    </row>
    <row r="24" spans="1:18" ht="15.75">
      <c r="A24" s="520">
        <v>14</v>
      </c>
      <c r="B24" s="520" t="s">
        <v>875</v>
      </c>
      <c r="C24" s="521">
        <v>294</v>
      </c>
      <c r="D24" s="521">
        <f>'AT3A_cvrg(Insti)_PY'!D25+'AT3B_cvrg(Insti)_UPY '!D24+'AT3C_cvrg(Insti)_UPY '!D24</f>
        <v>219</v>
      </c>
      <c r="E24" s="526">
        <v>1</v>
      </c>
      <c r="F24" s="522">
        <f t="shared" si="0"/>
        <v>514</v>
      </c>
      <c r="G24" s="547">
        <v>116</v>
      </c>
      <c r="H24" s="547">
        <v>98</v>
      </c>
      <c r="I24" s="526">
        <v>1</v>
      </c>
      <c r="J24" s="521">
        <v>215</v>
      </c>
      <c r="K24" s="523">
        <v>179</v>
      </c>
      <c r="L24" s="523">
        <v>121</v>
      </c>
      <c r="M24" s="523">
        <v>0</v>
      </c>
      <c r="N24" s="524">
        <v>300</v>
      </c>
      <c r="O24" s="522">
        <v>0</v>
      </c>
      <c r="P24" s="522">
        <v>0</v>
      </c>
      <c r="Q24" s="522">
        <v>0</v>
      </c>
      <c r="R24" s="525">
        <v>0</v>
      </c>
    </row>
    <row r="25" spans="1:18" ht="15.75">
      <c r="A25" s="881" t="s">
        <v>17</v>
      </c>
      <c r="B25" s="882"/>
      <c r="C25" s="519">
        <v>4647</v>
      </c>
      <c r="D25" s="519">
        <v>7150</v>
      </c>
      <c r="E25" s="519">
        <v>10</v>
      </c>
      <c r="F25" s="519">
        <v>11807</v>
      </c>
      <c r="G25" s="519">
        <v>1923</v>
      </c>
      <c r="H25" s="519">
        <v>3548</v>
      </c>
      <c r="I25" s="519">
        <v>10</v>
      </c>
      <c r="J25" s="519">
        <v>5481</v>
      </c>
      <c r="K25" s="519">
        <v>2721</v>
      </c>
      <c r="L25" s="519">
        <v>3600</v>
      </c>
      <c r="M25" s="519">
        <v>0</v>
      </c>
      <c r="N25" s="519">
        <v>6321</v>
      </c>
      <c r="O25" s="522">
        <v>0</v>
      </c>
      <c r="P25" s="522">
        <v>0</v>
      </c>
      <c r="Q25" s="522">
        <v>0</v>
      </c>
      <c r="R25" s="525">
        <v>0</v>
      </c>
    </row>
    <row r="28" spans="1:19" s="16" customFormat="1" ht="12.75">
      <c r="A28" s="15" t="s">
        <v>936</v>
      </c>
      <c r="G28" s="15"/>
      <c r="H28" s="15"/>
      <c r="K28" s="15"/>
      <c r="L28" s="15"/>
      <c r="M28" s="15"/>
      <c r="N28" s="15"/>
      <c r="O28" s="15"/>
      <c r="P28" s="15"/>
      <c r="Q28" s="15"/>
      <c r="R28" s="620" t="s">
        <v>973</v>
      </c>
      <c r="S28" s="620"/>
    </row>
    <row r="29" spans="10:19" s="16" customFormat="1" ht="12.75" customHeight="1">
      <c r="J29" s="15"/>
      <c r="K29" s="739" t="s">
        <v>13</v>
      </c>
      <c r="L29" s="739"/>
      <c r="M29" s="739"/>
      <c r="N29" s="739"/>
      <c r="O29" s="739"/>
      <c r="P29" s="739"/>
      <c r="Q29" s="739"/>
      <c r="R29" s="739"/>
      <c r="S29" s="739"/>
    </row>
    <row r="30" spans="10:19" s="16" customFormat="1" ht="12.75" customHeight="1">
      <c r="J30" s="739" t="s">
        <v>957</v>
      </c>
      <c r="K30" s="739"/>
      <c r="L30" s="739"/>
      <c r="M30" s="739"/>
      <c r="N30" s="739"/>
      <c r="O30" s="739"/>
      <c r="P30" s="739"/>
      <c r="Q30" s="739"/>
      <c r="R30" s="739"/>
      <c r="S30" s="739"/>
    </row>
    <row r="31" spans="1:19" s="16" customFormat="1" ht="12.75">
      <c r="A31" s="15"/>
      <c r="B31" s="15"/>
      <c r="K31" s="15"/>
      <c r="L31" s="15"/>
      <c r="M31" s="15"/>
      <c r="N31" s="15"/>
      <c r="O31" s="15"/>
      <c r="P31" s="15"/>
      <c r="Q31" s="595" t="s">
        <v>83</v>
      </c>
      <c r="R31" s="595"/>
      <c r="S31" s="595"/>
    </row>
  </sheetData>
  <sheetProtection/>
  <mergeCells count="16">
    <mergeCell ref="Q31:S31"/>
    <mergeCell ref="O8:R8"/>
    <mergeCell ref="J30:S30"/>
    <mergeCell ref="C8:F8"/>
    <mergeCell ref="K8:N8"/>
    <mergeCell ref="G8:J8"/>
    <mergeCell ref="R1:S1"/>
    <mergeCell ref="R28:S28"/>
    <mergeCell ref="K29:S29"/>
    <mergeCell ref="B4:T4"/>
    <mergeCell ref="A6:B6"/>
    <mergeCell ref="A8:A9"/>
    <mergeCell ref="B8:B9"/>
    <mergeCell ref="G1:M1"/>
    <mergeCell ref="E2:O2"/>
    <mergeCell ref="A25:B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63.xml><?xml version="1.0" encoding="utf-8"?>
<worksheet xmlns="http://schemas.openxmlformats.org/spreadsheetml/2006/main" xmlns:r="http://schemas.openxmlformats.org/officeDocument/2006/relationships">
  <sheetPr>
    <pageSetUpPr fitToPage="1"/>
  </sheetPr>
  <dimension ref="A1:AS30"/>
  <sheetViews>
    <sheetView zoomScale="80" zoomScaleNormal="80" zoomScaleSheetLayoutView="100" zoomScalePageLayoutView="0" workbookViewId="0" topLeftCell="A1">
      <selection activeCell="Q27" sqref="Q27"/>
    </sheetView>
  </sheetViews>
  <sheetFormatPr defaultColWidth="9.140625" defaultRowHeight="12.75"/>
  <cols>
    <col min="1" max="1" width="9.140625" style="74" customWidth="1"/>
    <col min="2" max="2" width="27.57421875" style="74" customWidth="1"/>
    <col min="3" max="3" width="15.421875" style="74" customWidth="1"/>
    <col min="4" max="4" width="14.8515625" style="74" customWidth="1"/>
    <col min="5" max="5" width="11.8515625" style="74" customWidth="1"/>
    <col min="6" max="6" width="9.8515625" style="74" customWidth="1"/>
    <col min="7" max="7" width="12.7109375" style="74" customWidth="1"/>
    <col min="8" max="9" width="11.00390625" style="74" customWidth="1"/>
    <col min="10" max="10" width="14.140625" style="74" customWidth="1"/>
    <col min="11" max="11" width="12.28125" style="74" customWidth="1"/>
    <col min="12" max="12" width="13.140625" style="74" customWidth="1"/>
    <col min="13" max="13" width="9.7109375" style="74" customWidth="1"/>
    <col min="14" max="14" width="9.57421875" style="74" customWidth="1"/>
    <col min="15" max="15" width="12.7109375" style="74" customWidth="1"/>
    <col min="16" max="16" width="13.28125" style="74" customWidth="1"/>
    <col min="17" max="17" width="11.28125" style="74" customWidth="1"/>
    <col min="18" max="18" width="9.28125" style="74" customWidth="1"/>
    <col min="19" max="19" width="9.140625" style="74" customWidth="1"/>
    <col min="20" max="20" width="12.28125" style="74" customWidth="1"/>
    <col min="21" max="16384" width="9.140625" style="74" customWidth="1"/>
  </cols>
  <sheetData>
    <row r="1" spans="3:18" s="16" customFormat="1" ht="15.75">
      <c r="C1" s="42"/>
      <c r="D1" s="42"/>
      <c r="E1" s="42"/>
      <c r="F1" s="42"/>
      <c r="G1" s="42"/>
      <c r="H1" s="42"/>
      <c r="I1" s="107" t="s">
        <v>0</v>
      </c>
      <c r="J1" s="42"/>
      <c r="Q1" s="737" t="s">
        <v>554</v>
      </c>
      <c r="R1" s="737"/>
    </row>
    <row r="2" spans="7:17" s="16" customFormat="1" ht="20.25">
      <c r="G2" s="600" t="s">
        <v>653</v>
      </c>
      <c r="H2" s="600"/>
      <c r="I2" s="600"/>
      <c r="J2" s="600"/>
      <c r="K2" s="600"/>
      <c r="L2" s="600"/>
      <c r="M2" s="600"/>
      <c r="N2" s="41"/>
      <c r="O2" s="41"/>
      <c r="P2" s="41"/>
      <c r="Q2" s="41"/>
    </row>
    <row r="3" spans="7:17" s="16" customFormat="1" ht="20.25">
      <c r="G3" s="125"/>
      <c r="H3" s="125"/>
      <c r="I3" s="125"/>
      <c r="J3" s="125"/>
      <c r="K3" s="125"/>
      <c r="L3" s="125"/>
      <c r="M3" s="125"/>
      <c r="N3" s="41"/>
      <c r="O3" s="41"/>
      <c r="P3" s="41"/>
      <c r="Q3" s="41"/>
    </row>
    <row r="4" spans="2:20" ht="18">
      <c r="B4" s="878" t="s">
        <v>743</v>
      </c>
      <c r="C4" s="878"/>
      <c r="D4" s="878"/>
      <c r="E4" s="878"/>
      <c r="F4" s="878"/>
      <c r="G4" s="878"/>
      <c r="H4" s="878"/>
      <c r="I4" s="878"/>
      <c r="J4" s="878"/>
      <c r="K4" s="878"/>
      <c r="L4" s="878"/>
      <c r="M4" s="878"/>
      <c r="N4" s="878"/>
      <c r="O4" s="878"/>
      <c r="P4" s="878"/>
      <c r="Q4" s="878"/>
      <c r="R4" s="878"/>
      <c r="S4" s="878"/>
      <c r="T4" s="878"/>
    </row>
    <row r="5" spans="3:20" ht="15.75">
      <c r="C5" s="75"/>
      <c r="D5" s="76"/>
      <c r="E5" s="75"/>
      <c r="F5" s="75"/>
      <c r="G5" s="75"/>
      <c r="H5" s="75"/>
      <c r="I5" s="75"/>
      <c r="J5" s="75"/>
      <c r="K5" s="75"/>
      <c r="L5" s="75"/>
      <c r="M5" s="75"/>
      <c r="N5" s="75"/>
      <c r="O5" s="75"/>
      <c r="P5" s="75"/>
      <c r="Q5" s="75"/>
      <c r="R5" s="75"/>
      <c r="S5" s="75"/>
      <c r="T5" s="75"/>
    </row>
    <row r="6" ht="15">
      <c r="A6" s="86" t="s">
        <v>943</v>
      </c>
    </row>
    <row r="7" spans="2:17" ht="15">
      <c r="B7" s="77"/>
      <c r="Q7" s="114" t="s">
        <v>139</v>
      </c>
    </row>
    <row r="8" spans="1:19" s="78" customFormat="1" ht="32.25" customHeight="1">
      <c r="A8" s="581" t="s">
        <v>2</v>
      </c>
      <c r="B8" s="879" t="s">
        <v>3</v>
      </c>
      <c r="C8" s="886" t="s">
        <v>466</v>
      </c>
      <c r="D8" s="886"/>
      <c r="E8" s="886"/>
      <c r="F8" s="886"/>
      <c r="G8" s="886" t="s">
        <v>467</v>
      </c>
      <c r="H8" s="886"/>
      <c r="I8" s="886"/>
      <c r="J8" s="886"/>
      <c r="K8" s="886" t="s">
        <v>468</v>
      </c>
      <c r="L8" s="886"/>
      <c r="M8" s="886"/>
      <c r="N8" s="886"/>
      <c r="O8" s="886" t="s">
        <v>469</v>
      </c>
      <c r="P8" s="886"/>
      <c r="Q8" s="886"/>
      <c r="R8" s="879"/>
      <c r="S8" s="888" t="s">
        <v>162</v>
      </c>
    </row>
    <row r="9" spans="1:19" s="79" customFormat="1" ht="75" customHeight="1">
      <c r="A9" s="581"/>
      <c r="B9" s="880"/>
      <c r="C9" s="85" t="s">
        <v>159</v>
      </c>
      <c r="D9" s="130" t="s">
        <v>161</v>
      </c>
      <c r="E9" s="85" t="s">
        <v>138</v>
      </c>
      <c r="F9" s="130" t="s">
        <v>160</v>
      </c>
      <c r="G9" s="85" t="s">
        <v>250</v>
      </c>
      <c r="H9" s="130" t="s">
        <v>161</v>
      </c>
      <c r="I9" s="85" t="s">
        <v>138</v>
      </c>
      <c r="J9" s="130" t="s">
        <v>160</v>
      </c>
      <c r="K9" s="85" t="s">
        <v>250</v>
      </c>
      <c r="L9" s="130" t="s">
        <v>161</v>
      </c>
      <c r="M9" s="85" t="s">
        <v>138</v>
      </c>
      <c r="N9" s="130" t="s">
        <v>160</v>
      </c>
      <c r="O9" s="85" t="s">
        <v>250</v>
      </c>
      <c r="P9" s="130" t="s">
        <v>161</v>
      </c>
      <c r="Q9" s="85" t="s">
        <v>138</v>
      </c>
      <c r="R9" s="131" t="s">
        <v>160</v>
      </c>
      <c r="S9" s="888"/>
    </row>
    <row r="10" spans="1:19" s="79" customFormat="1" ht="15.75" customHeight="1">
      <c r="A10" s="5">
        <v>1</v>
      </c>
      <c r="B10" s="84">
        <v>2</v>
      </c>
      <c r="C10" s="73">
        <v>3</v>
      </c>
      <c r="D10" s="73">
        <v>4</v>
      </c>
      <c r="E10" s="73">
        <v>5</v>
      </c>
      <c r="F10" s="73">
        <v>6</v>
      </c>
      <c r="G10" s="73">
        <v>7</v>
      </c>
      <c r="H10" s="73">
        <v>8</v>
      </c>
      <c r="I10" s="73">
        <v>9</v>
      </c>
      <c r="J10" s="73">
        <v>10</v>
      </c>
      <c r="K10" s="73">
        <v>11</v>
      </c>
      <c r="L10" s="73">
        <v>12</v>
      </c>
      <c r="M10" s="73">
        <v>13</v>
      </c>
      <c r="N10" s="73">
        <v>14</v>
      </c>
      <c r="O10" s="73">
        <v>15</v>
      </c>
      <c r="P10" s="73">
        <v>16</v>
      </c>
      <c r="Q10" s="73">
        <v>17</v>
      </c>
      <c r="R10" s="121">
        <v>18</v>
      </c>
      <c r="S10" s="129">
        <v>19</v>
      </c>
    </row>
    <row r="11" spans="1:19" s="79" customFormat="1" ht="19.5" customHeight="1">
      <c r="A11" s="520">
        <v>1</v>
      </c>
      <c r="B11" s="520" t="s">
        <v>862</v>
      </c>
      <c r="C11" s="73">
        <v>0</v>
      </c>
      <c r="D11" s="73">
        <v>0</v>
      </c>
      <c r="E11" s="73">
        <v>0</v>
      </c>
      <c r="F11" s="73">
        <v>0</v>
      </c>
      <c r="G11" s="73">
        <v>0</v>
      </c>
      <c r="H11" s="73">
        <v>0</v>
      </c>
      <c r="I11" s="73">
        <v>0</v>
      </c>
      <c r="J11" s="73">
        <v>0</v>
      </c>
      <c r="K11" s="73">
        <v>0</v>
      </c>
      <c r="L11" s="73">
        <v>0</v>
      </c>
      <c r="M11" s="73">
        <v>0</v>
      </c>
      <c r="N11" s="73">
        <v>0</v>
      </c>
      <c r="O11" s="73">
        <v>0</v>
      </c>
      <c r="P11" s="73">
        <v>0</v>
      </c>
      <c r="Q11" s="73">
        <v>0</v>
      </c>
      <c r="R11" s="121">
        <v>0</v>
      </c>
      <c r="S11" s="129">
        <v>0</v>
      </c>
    </row>
    <row r="12" spans="1:19" s="79" customFormat="1" ht="19.5" customHeight="1">
      <c r="A12" s="520">
        <v>2</v>
      </c>
      <c r="B12" s="520" t="s">
        <v>863</v>
      </c>
      <c r="C12" s="73">
        <v>0</v>
      </c>
      <c r="D12" s="73">
        <v>0</v>
      </c>
      <c r="E12" s="73">
        <v>0</v>
      </c>
      <c r="F12" s="73">
        <v>0</v>
      </c>
      <c r="G12" s="73">
        <v>0</v>
      </c>
      <c r="H12" s="73">
        <v>0</v>
      </c>
      <c r="I12" s="73">
        <v>0</v>
      </c>
      <c r="J12" s="73">
        <v>0</v>
      </c>
      <c r="K12" s="73">
        <v>0</v>
      </c>
      <c r="L12" s="73">
        <v>0</v>
      </c>
      <c r="M12" s="73">
        <v>0</v>
      </c>
      <c r="N12" s="73">
        <v>0</v>
      </c>
      <c r="O12" s="73">
        <v>0</v>
      </c>
      <c r="P12" s="73">
        <v>0</v>
      </c>
      <c r="Q12" s="73">
        <v>0</v>
      </c>
      <c r="R12" s="121">
        <v>0</v>
      </c>
      <c r="S12" s="129">
        <v>0</v>
      </c>
    </row>
    <row r="13" spans="1:19" s="79" customFormat="1" ht="19.5" customHeight="1">
      <c r="A13" s="520">
        <v>3</v>
      </c>
      <c r="B13" s="520" t="s">
        <v>864</v>
      </c>
      <c r="C13" s="73">
        <v>0</v>
      </c>
      <c r="D13" s="73">
        <v>0</v>
      </c>
      <c r="E13" s="73">
        <v>0</v>
      </c>
      <c r="F13" s="73">
        <v>0</v>
      </c>
      <c r="G13" s="73">
        <v>0</v>
      </c>
      <c r="H13" s="73">
        <v>0</v>
      </c>
      <c r="I13" s="73">
        <v>0</v>
      </c>
      <c r="J13" s="73">
        <v>0</v>
      </c>
      <c r="K13" s="73">
        <v>0</v>
      </c>
      <c r="L13" s="73">
        <v>0</v>
      </c>
      <c r="M13" s="73">
        <v>0</v>
      </c>
      <c r="N13" s="73">
        <v>0</v>
      </c>
      <c r="O13" s="73">
        <v>0</v>
      </c>
      <c r="P13" s="73">
        <v>0</v>
      </c>
      <c r="Q13" s="73">
        <v>0</v>
      </c>
      <c r="R13" s="121">
        <v>0</v>
      </c>
      <c r="S13" s="129">
        <v>0</v>
      </c>
    </row>
    <row r="14" spans="1:19" s="79" customFormat="1" ht="19.5" customHeight="1">
      <c r="A14" s="520">
        <v>4</v>
      </c>
      <c r="B14" s="520" t="s">
        <v>865</v>
      </c>
      <c r="C14" s="73">
        <v>0</v>
      </c>
      <c r="D14" s="73">
        <v>0</v>
      </c>
      <c r="E14" s="73">
        <v>0</v>
      </c>
      <c r="F14" s="73">
        <v>0</v>
      </c>
      <c r="G14" s="73">
        <v>0</v>
      </c>
      <c r="H14" s="73">
        <v>0</v>
      </c>
      <c r="I14" s="73">
        <v>0</v>
      </c>
      <c r="J14" s="73">
        <v>0</v>
      </c>
      <c r="K14" s="73">
        <v>0</v>
      </c>
      <c r="L14" s="73">
        <v>0</v>
      </c>
      <c r="M14" s="73">
        <v>0</v>
      </c>
      <c r="N14" s="73">
        <v>0</v>
      </c>
      <c r="O14" s="73">
        <v>0</v>
      </c>
      <c r="P14" s="73">
        <v>0</v>
      </c>
      <c r="Q14" s="73">
        <v>0</v>
      </c>
      <c r="R14" s="121">
        <v>0</v>
      </c>
      <c r="S14" s="129">
        <v>0</v>
      </c>
    </row>
    <row r="15" spans="1:19" s="79" customFormat="1" ht="19.5" customHeight="1">
      <c r="A15" s="520">
        <v>5</v>
      </c>
      <c r="B15" s="520" t="s">
        <v>866</v>
      </c>
      <c r="C15" s="73">
        <v>0</v>
      </c>
      <c r="D15" s="73">
        <v>0</v>
      </c>
      <c r="E15" s="73">
        <v>0</v>
      </c>
      <c r="F15" s="73">
        <v>0</v>
      </c>
      <c r="G15" s="73">
        <v>0</v>
      </c>
      <c r="H15" s="73">
        <v>0</v>
      </c>
      <c r="I15" s="73">
        <v>0</v>
      </c>
      <c r="J15" s="73">
        <v>0</v>
      </c>
      <c r="K15" s="73">
        <v>0</v>
      </c>
      <c r="L15" s="73">
        <v>0</v>
      </c>
      <c r="M15" s="73">
        <v>0</v>
      </c>
      <c r="N15" s="73">
        <v>0</v>
      </c>
      <c r="O15" s="73">
        <v>0</v>
      </c>
      <c r="P15" s="73">
        <v>0</v>
      </c>
      <c r="Q15" s="73">
        <v>0</v>
      </c>
      <c r="R15" s="121">
        <v>0</v>
      </c>
      <c r="S15" s="129">
        <v>0</v>
      </c>
    </row>
    <row r="16" spans="1:19" s="79" customFormat="1" ht="19.5" customHeight="1">
      <c r="A16" s="520">
        <v>6</v>
      </c>
      <c r="B16" s="520" t="s">
        <v>867</v>
      </c>
      <c r="C16" s="73">
        <v>0</v>
      </c>
      <c r="D16" s="73">
        <v>0</v>
      </c>
      <c r="E16" s="73">
        <v>0</v>
      </c>
      <c r="F16" s="73">
        <v>0</v>
      </c>
      <c r="G16" s="73">
        <v>0</v>
      </c>
      <c r="H16" s="73">
        <v>0</v>
      </c>
      <c r="I16" s="73">
        <v>0</v>
      </c>
      <c r="J16" s="73">
        <v>0</v>
      </c>
      <c r="K16" s="73">
        <v>0</v>
      </c>
      <c r="L16" s="73">
        <v>0</v>
      </c>
      <c r="M16" s="73">
        <v>0</v>
      </c>
      <c r="N16" s="73">
        <v>0</v>
      </c>
      <c r="O16" s="73">
        <v>0</v>
      </c>
      <c r="P16" s="73">
        <v>0</v>
      </c>
      <c r="Q16" s="73">
        <v>0</v>
      </c>
      <c r="R16" s="121">
        <v>0</v>
      </c>
      <c r="S16" s="129">
        <v>0</v>
      </c>
    </row>
    <row r="17" spans="1:19" s="79" customFormat="1" ht="19.5" customHeight="1">
      <c r="A17" s="520">
        <v>7</v>
      </c>
      <c r="B17" s="520" t="s">
        <v>868</v>
      </c>
      <c r="C17" s="73">
        <v>0</v>
      </c>
      <c r="D17" s="73">
        <v>0</v>
      </c>
      <c r="E17" s="73">
        <v>0</v>
      </c>
      <c r="F17" s="73">
        <v>0</v>
      </c>
      <c r="G17" s="73">
        <v>0</v>
      </c>
      <c r="H17" s="73">
        <v>0</v>
      </c>
      <c r="I17" s="73">
        <v>0</v>
      </c>
      <c r="J17" s="73">
        <v>0</v>
      </c>
      <c r="K17" s="73">
        <v>0</v>
      </c>
      <c r="L17" s="73">
        <v>0</v>
      </c>
      <c r="M17" s="73">
        <v>0</v>
      </c>
      <c r="N17" s="73">
        <v>0</v>
      </c>
      <c r="O17" s="73">
        <v>0</v>
      </c>
      <c r="P17" s="73">
        <v>0</v>
      </c>
      <c r="Q17" s="73">
        <v>0</v>
      </c>
      <c r="R17" s="121">
        <v>0</v>
      </c>
      <c r="S17" s="129">
        <v>0</v>
      </c>
    </row>
    <row r="18" spans="1:19" ht="19.5" customHeight="1">
      <c r="A18" s="520">
        <v>8</v>
      </c>
      <c r="B18" s="520" t="s">
        <v>869</v>
      </c>
      <c r="C18" s="73">
        <v>0</v>
      </c>
      <c r="D18" s="73">
        <v>0</v>
      </c>
      <c r="E18" s="73">
        <v>0</v>
      </c>
      <c r="F18" s="73">
        <v>0</v>
      </c>
      <c r="G18" s="73">
        <v>0</v>
      </c>
      <c r="H18" s="73">
        <v>0</v>
      </c>
      <c r="I18" s="73">
        <v>0</v>
      </c>
      <c r="J18" s="73">
        <v>0</v>
      </c>
      <c r="K18" s="73">
        <v>0</v>
      </c>
      <c r="L18" s="73">
        <v>0</v>
      </c>
      <c r="M18" s="73">
        <v>0</v>
      </c>
      <c r="N18" s="73">
        <v>0</v>
      </c>
      <c r="O18" s="73">
        <v>0</v>
      </c>
      <c r="P18" s="73">
        <v>0</v>
      </c>
      <c r="Q18" s="73">
        <v>0</v>
      </c>
      <c r="R18" s="121">
        <v>0</v>
      </c>
      <c r="S18" s="129">
        <v>0</v>
      </c>
    </row>
    <row r="19" spans="1:19" ht="19.5" customHeight="1">
      <c r="A19" s="520">
        <v>9</v>
      </c>
      <c r="B19" s="520" t="s">
        <v>870</v>
      </c>
      <c r="C19" s="73">
        <v>0</v>
      </c>
      <c r="D19" s="73">
        <v>0</v>
      </c>
      <c r="E19" s="73">
        <v>0</v>
      </c>
      <c r="F19" s="73">
        <v>0</v>
      </c>
      <c r="G19" s="73">
        <v>0</v>
      </c>
      <c r="H19" s="73">
        <v>0</v>
      </c>
      <c r="I19" s="73">
        <v>0</v>
      </c>
      <c r="J19" s="73">
        <v>0</v>
      </c>
      <c r="K19" s="73">
        <v>0</v>
      </c>
      <c r="L19" s="73">
        <v>0</v>
      </c>
      <c r="M19" s="73">
        <v>0</v>
      </c>
      <c r="N19" s="73">
        <v>0</v>
      </c>
      <c r="O19" s="73">
        <v>0</v>
      </c>
      <c r="P19" s="73">
        <v>0</v>
      </c>
      <c r="Q19" s="73">
        <v>0</v>
      </c>
      <c r="R19" s="121">
        <v>0</v>
      </c>
      <c r="S19" s="129">
        <v>0</v>
      </c>
    </row>
    <row r="20" spans="1:19" ht="19.5" customHeight="1">
      <c r="A20" s="520">
        <v>10</v>
      </c>
      <c r="B20" s="520" t="s">
        <v>871</v>
      </c>
      <c r="C20" s="73">
        <v>0</v>
      </c>
      <c r="D20" s="73">
        <v>0</v>
      </c>
      <c r="E20" s="73">
        <v>0</v>
      </c>
      <c r="F20" s="73">
        <v>0</v>
      </c>
      <c r="G20" s="73">
        <v>0</v>
      </c>
      <c r="H20" s="73">
        <v>0</v>
      </c>
      <c r="I20" s="73">
        <v>0</v>
      </c>
      <c r="J20" s="73">
        <v>0</v>
      </c>
      <c r="K20" s="73">
        <v>0</v>
      </c>
      <c r="L20" s="73">
        <v>0</v>
      </c>
      <c r="M20" s="73">
        <v>0</v>
      </c>
      <c r="N20" s="73">
        <v>0</v>
      </c>
      <c r="O20" s="73">
        <v>0</v>
      </c>
      <c r="P20" s="73">
        <v>0</v>
      </c>
      <c r="Q20" s="73">
        <v>0</v>
      </c>
      <c r="R20" s="121">
        <v>0</v>
      </c>
      <c r="S20" s="129">
        <v>0</v>
      </c>
    </row>
    <row r="21" spans="1:19" ht="19.5" customHeight="1">
      <c r="A21" s="520">
        <v>11</v>
      </c>
      <c r="B21" s="520" t="s">
        <v>872</v>
      </c>
      <c r="C21" s="73">
        <v>0</v>
      </c>
      <c r="D21" s="73">
        <v>0</v>
      </c>
      <c r="E21" s="73">
        <v>0</v>
      </c>
      <c r="F21" s="73">
        <v>0</v>
      </c>
      <c r="G21" s="73">
        <v>0</v>
      </c>
      <c r="H21" s="73">
        <v>0</v>
      </c>
      <c r="I21" s="73">
        <v>0</v>
      </c>
      <c r="J21" s="73">
        <v>0</v>
      </c>
      <c r="K21" s="73">
        <v>0</v>
      </c>
      <c r="L21" s="73">
        <v>0</v>
      </c>
      <c r="M21" s="73">
        <v>0</v>
      </c>
      <c r="N21" s="73">
        <v>0</v>
      </c>
      <c r="O21" s="73">
        <v>0</v>
      </c>
      <c r="P21" s="73">
        <v>0</v>
      </c>
      <c r="Q21" s="73">
        <v>0</v>
      </c>
      <c r="R21" s="121">
        <v>0</v>
      </c>
      <c r="S21" s="129">
        <v>0</v>
      </c>
    </row>
    <row r="22" spans="1:45" s="80" customFormat="1" ht="19.5" customHeight="1">
      <c r="A22" s="520">
        <v>12</v>
      </c>
      <c r="B22" s="520" t="s">
        <v>873</v>
      </c>
      <c r="C22" s="73">
        <v>0</v>
      </c>
      <c r="D22" s="73">
        <v>0</v>
      </c>
      <c r="E22" s="73">
        <v>0</v>
      </c>
      <c r="F22" s="73">
        <v>0</v>
      </c>
      <c r="G22" s="73">
        <v>0</v>
      </c>
      <c r="H22" s="73">
        <v>0</v>
      </c>
      <c r="I22" s="73">
        <v>0</v>
      </c>
      <c r="J22" s="73">
        <v>0</v>
      </c>
      <c r="K22" s="73">
        <v>0</v>
      </c>
      <c r="L22" s="73">
        <v>0</v>
      </c>
      <c r="M22" s="73">
        <v>0</v>
      </c>
      <c r="N22" s="73">
        <v>0</v>
      </c>
      <c r="O22" s="73">
        <v>0</v>
      </c>
      <c r="P22" s="73">
        <v>0</v>
      </c>
      <c r="Q22" s="73">
        <v>0</v>
      </c>
      <c r="R22" s="121">
        <v>0</v>
      </c>
      <c r="S22" s="129">
        <v>0</v>
      </c>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19" ht="19.5" customHeight="1">
      <c r="A23" s="520">
        <v>13</v>
      </c>
      <c r="B23" s="520" t="s">
        <v>874</v>
      </c>
      <c r="C23" s="73">
        <v>0</v>
      </c>
      <c r="D23" s="73">
        <v>0</v>
      </c>
      <c r="E23" s="73">
        <v>0</v>
      </c>
      <c r="F23" s="73">
        <v>0</v>
      </c>
      <c r="G23" s="73">
        <v>0</v>
      </c>
      <c r="H23" s="73">
        <v>0</v>
      </c>
      <c r="I23" s="73">
        <v>0</v>
      </c>
      <c r="J23" s="73">
        <v>0</v>
      </c>
      <c r="K23" s="73">
        <v>0</v>
      </c>
      <c r="L23" s="73">
        <v>0</v>
      </c>
      <c r="M23" s="73">
        <v>0</v>
      </c>
      <c r="N23" s="73">
        <v>0</v>
      </c>
      <c r="O23" s="73">
        <v>0</v>
      </c>
      <c r="P23" s="73">
        <v>0</v>
      </c>
      <c r="Q23" s="73">
        <v>0</v>
      </c>
      <c r="R23" s="121">
        <v>0</v>
      </c>
      <c r="S23" s="129">
        <v>0</v>
      </c>
    </row>
    <row r="24" spans="1:19" ht="19.5" customHeight="1">
      <c r="A24" s="520">
        <v>14</v>
      </c>
      <c r="B24" s="520" t="s">
        <v>875</v>
      </c>
      <c r="C24" s="73">
        <v>0</v>
      </c>
      <c r="D24" s="73">
        <v>0</v>
      </c>
      <c r="E24" s="73">
        <v>0</v>
      </c>
      <c r="F24" s="73">
        <v>0</v>
      </c>
      <c r="G24" s="73">
        <v>0</v>
      </c>
      <c r="H24" s="73">
        <v>0</v>
      </c>
      <c r="I24" s="73">
        <v>0</v>
      </c>
      <c r="J24" s="73">
        <v>0</v>
      </c>
      <c r="K24" s="73">
        <v>0</v>
      </c>
      <c r="L24" s="73">
        <v>0</v>
      </c>
      <c r="M24" s="73">
        <v>0</v>
      </c>
      <c r="N24" s="73">
        <v>0</v>
      </c>
      <c r="O24" s="73">
        <v>0</v>
      </c>
      <c r="P24" s="73">
        <v>0</v>
      </c>
      <c r="Q24" s="73">
        <v>0</v>
      </c>
      <c r="R24" s="121">
        <v>0</v>
      </c>
      <c r="S24" s="129">
        <v>0</v>
      </c>
    </row>
    <row r="25" spans="1:19" ht="20.25" customHeight="1">
      <c r="A25" s="881" t="s">
        <v>17</v>
      </c>
      <c r="B25" s="882"/>
      <c r="C25" s="73">
        <v>0</v>
      </c>
      <c r="D25" s="73">
        <v>0</v>
      </c>
      <c r="E25" s="73">
        <v>0</v>
      </c>
      <c r="F25" s="73">
        <v>0</v>
      </c>
      <c r="G25" s="73">
        <v>0</v>
      </c>
      <c r="H25" s="73">
        <v>0</v>
      </c>
      <c r="I25" s="73">
        <v>0</v>
      </c>
      <c r="J25" s="73">
        <v>0</v>
      </c>
      <c r="K25" s="73">
        <v>0</v>
      </c>
      <c r="L25" s="73">
        <v>0</v>
      </c>
      <c r="M25" s="73">
        <v>0</v>
      </c>
      <c r="N25" s="73">
        <v>0</v>
      </c>
      <c r="O25" s="73">
        <v>0</v>
      </c>
      <c r="P25" s="73">
        <v>0</v>
      </c>
      <c r="Q25" s="73">
        <v>0</v>
      </c>
      <c r="R25" s="73">
        <v>0</v>
      </c>
      <c r="S25" s="73">
        <v>0</v>
      </c>
    </row>
    <row r="26" spans="1:19" ht="15">
      <c r="A26" s="298" t="s">
        <v>503</v>
      </c>
      <c r="B26" s="81"/>
      <c r="C26" s="81"/>
      <c r="D26" s="81"/>
      <c r="E26" s="81"/>
      <c r="F26" s="81"/>
      <c r="G26" s="81"/>
      <c r="H26" s="81"/>
      <c r="I26" s="81"/>
      <c r="J26" s="81"/>
      <c r="K26" s="81"/>
      <c r="L26" s="81"/>
      <c r="M26" s="81"/>
      <c r="N26" s="81"/>
      <c r="O26" s="81"/>
      <c r="P26" s="81"/>
      <c r="Q26" s="81"/>
      <c r="R26" s="81"/>
      <c r="S26" s="81"/>
    </row>
    <row r="27" spans="1:19" s="16" customFormat="1" ht="12.75">
      <c r="A27" s="15" t="s">
        <v>936</v>
      </c>
      <c r="G27" s="15"/>
      <c r="H27" s="15"/>
      <c r="K27" s="15"/>
      <c r="L27" s="15"/>
      <c r="M27" s="15"/>
      <c r="N27" s="15"/>
      <c r="O27" s="15"/>
      <c r="P27" s="15"/>
      <c r="Q27" s="15" t="s">
        <v>973</v>
      </c>
      <c r="R27" s="620"/>
      <c r="S27" s="620"/>
    </row>
    <row r="28" spans="10:19" s="16" customFormat="1" ht="12.75" customHeight="1">
      <c r="J28" s="15"/>
      <c r="K28" s="739" t="s">
        <v>13</v>
      </c>
      <c r="L28" s="739"/>
      <c r="M28" s="739"/>
      <c r="N28" s="739"/>
      <c r="O28" s="739"/>
      <c r="P28" s="739"/>
      <c r="Q28" s="739"/>
      <c r="R28" s="739"/>
      <c r="S28" s="739"/>
    </row>
    <row r="29" spans="10:19" s="16" customFormat="1" ht="12.75" customHeight="1">
      <c r="J29" s="739" t="s">
        <v>957</v>
      </c>
      <c r="K29" s="739"/>
      <c r="L29" s="739"/>
      <c r="M29" s="739"/>
      <c r="N29" s="739"/>
      <c r="O29" s="739"/>
      <c r="P29" s="739"/>
      <c r="Q29" s="739"/>
      <c r="R29" s="739"/>
      <c r="S29" s="739"/>
    </row>
    <row r="30" spans="1:19" s="16" customFormat="1" ht="12.75">
      <c r="A30" s="15"/>
      <c r="B30" s="15"/>
      <c r="K30" s="15"/>
      <c r="L30" s="15"/>
      <c r="M30" s="15"/>
      <c r="N30" s="15"/>
      <c r="O30" s="15"/>
      <c r="P30" s="15"/>
      <c r="Q30" s="595" t="s">
        <v>83</v>
      </c>
      <c r="R30" s="595"/>
      <c r="S30" s="595"/>
    </row>
  </sheetData>
  <sheetProtection/>
  <mergeCells count="15">
    <mergeCell ref="A25:B25"/>
    <mergeCell ref="A8:A9"/>
    <mergeCell ref="B8:B9"/>
    <mergeCell ref="C8:F8"/>
    <mergeCell ref="G8:J8"/>
    <mergeCell ref="K8:N8"/>
    <mergeCell ref="Q30:S30"/>
    <mergeCell ref="J29:S29"/>
    <mergeCell ref="S8:S9"/>
    <mergeCell ref="O8:R8"/>
    <mergeCell ref="Q1:R1"/>
    <mergeCell ref="B4:T4"/>
    <mergeCell ref="R27:S27"/>
    <mergeCell ref="K28:S28"/>
    <mergeCell ref="G2:M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64.xml><?xml version="1.0" encoding="utf-8"?>
<worksheet xmlns="http://schemas.openxmlformats.org/spreadsheetml/2006/main" xmlns:r="http://schemas.openxmlformats.org/officeDocument/2006/relationships">
  <sheetPr>
    <pageSetUpPr fitToPage="1"/>
  </sheetPr>
  <dimension ref="A1:BF31"/>
  <sheetViews>
    <sheetView zoomScale="90" zoomScaleNormal="90" zoomScaleSheetLayoutView="100" zoomScalePageLayoutView="0" workbookViewId="0" topLeftCell="H4">
      <selection activeCell="W31" sqref="W31:AF31"/>
    </sheetView>
  </sheetViews>
  <sheetFormatPr defaultColWidth="8.8515625" defaultRowHeight="12.75"/>
  <cols>
    <col min="1" max="1" width="9.140625" style="74" customWidth="1"/>
    <col min="2" max="2" width="24.00390625" style="74" customWidth="1"/>
    <col min="3" max="3" width="7.140625" style="74" customWidth="1"/>
    <col min="4" max="4" width="6.8515625" style="74" customWidth="1"/>
    <col min="5" max="5" width="7.421875" style="74" customWidth="1"/>
    <col min="6" max="6" width="9.140625" style="74" customWidth="1"/>
    <col min="7" max="7" width="7.421875" style="74" customWidth="1"/>
    <col min="8" max="9" width="7.00390625" style="74" customWidth="1"/>
    <col min="10" max="10" width="7.140625" style="74" customWidth="1"/>
    <col min="11" max="11" width="6.8515625" style="74" customWidth="1"/>
    <col min="12" max="12" width="9.7109375" style="74" customWidth="1"/>
    <col min="13" max="14" width="6.8515625" style="74" customWidth="1"/>
    <col min="15" max="15" width="7.00390625" style="74" customWidth="1"/>
    <col min="16" max="16" width="7.28125" style="74" customWidth="1"/>
    <col min="17" max="19" width="7.421875" style="74" customWidth="1"/>
    <col min="20" max="20" width="7.8515625" style="74" customWidth="1"/>
    <col min="21" max="21" width="9.7109375" style="74" customWidth="1"/>
    <col min="22" max="22" width="12.8515625" style="74" customWidth="1"/>
    <col min="23" max="23" width="9.00390625" style="74" bestFit="1" customWidth="1"/>
    <col min="24" max="24" width="10.7109375" style="74" bestFit="1" customWidth="1"/>
    <col min="25" max="25" width="10.57421875" style="74" bestFit="1" customWidth="1"/>
    <col min="26" max="26" width="6.140625" style="74" bestFit="1" customWidth="1"/>
    <col min="27" max="27" width="8.140625" style="74" customWidth="1"/>
    <col min="28" max="28" width="10.57421875" style="74" customWidth="1"/>
    <col min="29" max="29" width="11.140625" style="74" customWidth="1"/>
    <col min="30" max="30" width="10.7109375" style="74" bestFit="1" customWidth="1"/>
    <col min="31" max="31" width="10.57421875" style="74" bestFit="1" customWidth="1"/>
    <col min="32" max="32" width="8.7109375" style="74" customWidth="1"/>
    <col min="33" max="16384" width="8.8515625" style="74" customWidth="1"/>
  </cols>
  <sheetData>
    <row r="1" spans="3:34" s="16" customFormat="1" ht="15.75">
      <c r="C1" s="42"/>
      <c r="D1" s="42"/>
      <c r="E1" s="42"/>
      <c r="F1" s="42"/>
      <c r="G1" s="42"/>
      <c r="H1" s="42"/>
      <c r="I1" s="42"/>
      <c r="J1" s="42"/>
      <c r="K1" s="107" t="s">
        <v>0</v>
      </c>
      <c r="L1" s="107"/>
      <c r="M1" s="107"/>
      <c r="N1" s="42"/>
      <c r="AA1" s="38"/>
      <c r="AB1" s="38"/>
      <c r="AC1" s="38"/>
      <c r="AD1" s="38"/>
      <c r="AE1" s="892" t="s">
        <v>555</v>
      </c>
      <c r="AF1" s="892"/>
      <c r="AG1" s="892"/>
      <c r="AH1" s="892"/>
    </row>
    <row r="2" spans="5:22" s="16" customFormat="1" ht="20.25">
      <c r="E2" s="600" t="s">
        <v>653</v>
      </c>
      <c r="F2" s="600"/>
      <c r="G2" s="600"/>
      <c r="H2" s="600"/>
      <c r="I2" s="600"/>
      <c r="J2" s="600"/>
      <c r="K2" s="600"/>
      <c r="L2" s="600"/>
      <c r="M2" s="600"/>
      <c r="N2" s="600"/>
      <c r="O2" s="600"/>
      <c r="P2" s="600"/>
      <c r="Q2" s="600"/>
      <c r="R2" s="600"/>
      <c r="S2" s="600"/>
      <c r="T2" s="600"/>
      <c r="U2" s="600"/>
      <c r="V2" s="600"/>
    </row>
    <row r="3" spans="10:22" s="16" customFormat="1" ht="20.25">
      <c r="J3" s="41"/>
      <c r="K3" s="41"/>
      <c r="L3" s="41"/>
      <c r="M3" s="41"/>
      <c r="N3" s="41"/>
      <c r="O3" s="41"/>
      <c r="P3" s="41"/>
      <c r="Q3" s="41"/>
      <c r="R3" s="41"/>
      <c r="S3" s="41"/>
      <c r="T3" s="41"/>
      <c r="U3" s="41"/>
      <c r="V3" s="41"/>
    </row>
    <row r="4" spans="3:33" ht="15.75">
      <c r="C4" s="601" t="s">
        <v>744</v>
      </c>
      <c r="D4" s="601"/>
      <c r="E4" s="601"/>
      <c r="F4" s="601"/>
      <c r="G4" s="601"/>
      <c r="H4" s="601"/>
      <c r="I4" s="601"/>
      <c r="J4" s="601"/>
      <c r="K4" s="601"/>
      <c r="L4" s="601"/>
      <c r="M4" s="601"/>
      <c r="N4" s="601"/>
      <c r="O4" s="601"/>
      <c r="P4" s="601"/>
      <c r="Q4" s="601"/>
      <c r="R4" s="601"/>
      <c r="S4" s="601"/>
      <c r="T4" s="601"/>
      <c r="U4" s="601"/>
      <c r="V4" s="601"/>
      <c r="W4" s="601"/>
      <c r="X4" s="44"/>
      <c r="Y4" s="44"/>
      <c r="Z4" s="112"/>
      <c r="AA4" s="112"/>
      <c r="AB4" s="112"/>
      <c r="AC4" s="112"/>
      <c r="AD4" s="112"/>
      <c r="AE4" s="112"/>
      <c r="AF4" s="107"/>
      <c r="AG4" s="107"/>
    </row>
    <row r="5" spans="3:33" ht="15">
      <c r="C5" s="75"/>
      <c r="D5" s="75"/>
      <c r="E5" s="75"/>
      <c r="F5" s="75"/>
      <c r="G5" s="75"/>
      <c r="H5" s="75"/>
      <c r="I5" s="75"/>
      <c r="J5" s="75"/>
      <c r="Q5" s="75"/>
      <c r="R5" s="75"/>
      <c r="S5" s="75"/>
      <c r="T5" s="75"/>
      <c r="U5" s="75"/>
      <c r="V5" s="75"/>
      <c r="W5" s="75"/>
      <c r="X5" s="75"/>
      <c r="Y5" s="75"/>
      <c r="Z5" s="75"/>
      <c r="AA5" s="75"/>
      <c r="AB5" s="75"/>
      <c r="AC5" s="75"/>
      <c r="AD5" s="75"/>
      <c r="AE5" s="75"/>
      <c r="AF5" s="75"/>
      <c r="AG5" s="75"/>
    </row>
    <row r="6" spans="1:2" ht="15">
      <c r="A6" s="78" t="s">
        <v>163</v>
      </c>
      <c r="B6" s="86" t="s">
        <v>944</v>
      </c>
    </row>
    <row r="7" ht="15">
      <c r="B7" s="77"/>
    </row>
    <row r="8" spans="1:32" s="78" customFormat="1" ht="41.25" customHeight="1">
      <c r="A8" s="581" t="s">
        <v>2</v>
      </c>
      <c r="B8" s="879" t="s">
        <v>3</v>
      </c>
      <c r="C8" s="886" t="s">
        <v>108</v>
      </c>
      <c r="D8" s="886"/>
      <c r="E8" s="886"/>
      <c r="F8" s="886"/>
      <c r="G8" s="886"/>
      <c r="H8" s="886"/>
      <c r="I8" s="883" t="s">
        <v>695</v>
      </c>
      <c r="J8" s="884"/>
      <c r="K8" s="884"/>
      <c r="L8" s="884"/>
      <c r="M8" s="884"/>
      <c r="N8" s="887"/>
      <c r="O8" s="883" t="s">
        <v>196</v>
      </c>
      <c r="P8" s="884"/>
      <c r="Q8" s="884"/>
      <c r="R8" s="884"/>
      <c r="S8" s="884"/>
      <c r="T8" s="887"/>
      <c r="U8" s="886" t="s">
        <v>107</v>
      </c>
      <c r="V8" s="886"/>
      <c r="W8" s="886"/>
      <c r="X8" s="886"/>
      <c r="Y8" s="886"/>
      <c r="Z8" s="886"/>
      <c r="AA8" s="889" t="s">
        <v>237</v>
      </c>
      <c r="AB8" s="890"/>
      <c r="AC8" s="890"/>
      <c r="AD8" s="890"/>
      <c r="AE8" s="890"/>
      <c r="AF8" s="891"/>
    </row>
    <row r="9" spans="1:32" s="79" customFormat="1" ht="61.5" customHeight="1">
      <c r="A9" s="581"/>
      <c r="B9" s="880"/>
      <c r="C9" s="73" t="s">
        <v>92</v>
      </c>
      <c r="D9" s="73" t="s">
        <v>96</v>
      </c>
      <c r="E9" s="73" t="s">
        <v>97</v>
      </c>
      <c r="F9" s="73" t="s">
        <v>368</v>
      </c>
      <c r="G9" s="73" t="s">
        <v>238</v>
      </c>
      <c r="H9" s="73" t="s">
        <v>17</v>
      </c>
      <c r="I9" s="73" t="s">
        <v>92</v>
      </c>
      <c r="J9" s="73" t="s">
        <v>96</v>
      </c>
      <c r="K9" s="73" t="s">
        <v>97</v>
      </c>
      <c r="L9" s="73" t="s">
        <v>368</v>
      </c>
      <c r="M9" s="73" t="s">
        <v>238</v>
      </c>
      <c r="N9" s="73" t="s">
        <v>17</v>
      </c>
      <c r="O9" s="73" t="s">
        <v>92</v>
      </c>
      <c r="P9" s="73" t="s">
        <v>96</v>
      </c>
      <c r="Q9" s="73" t="s">
        <v>97</v>
      </c>
      <c r="R9" s="73" t="s">
        <v>368</v>
      </c>
      <c r="S9" s="73" t="s">
        <v>238</v>
      </c>
      <c r="T9" s="73" t="s">
        <v>17</v>
      </c>
      <c r="U9" s="73" t="s">
        <v>239</v>
      </c>
      <c r="V9" s="73" t="s">
        <v>240</v>
      </c>
      <c r="W9" s="73" t="s">
        <v>241</v>
      </c>
      <c r="X9" s="73" t="s">
        <v>368</v>
      </c>
      <c r="Y9" s="73" t="s">
        <v>238</v>
      </c>
      <c r="Z9" s="73" t="s">
        <v>89</v>
      </c>
      <c r="AA9" s="73" t="s">
        <v>92</v>
      </c>
      <c r="AB9" s="73" t="s">
        <v>96</v>
      </c>
      <c r="AC9" s="73" t="s">
        <v>241</v>
      </c>
      <c r="AD9" s="73" t="s">
        <v>368</v>
      </c>
      <c r="AE9" s="73" t="s">
        <v>238</v>
      </c>
      <c r="AF9" s="73" t="s">
        <v>17</v>
      </c>
    </row>
    <row r="10" spans="1:32" s="154" customFormat="1" ht="15.75" customHeight="1">
      <c r="A10" s="65">
        <v>1</v>
      </c>
      <c r="B10" s="152">
        <v>2</v>
      </c>
      <c r="C10" s="152">
        <v>3</v>
      </c>
      <c r="D10" s="153">
        <v>4</v>
      </c>
      <c r="E10" s="153">
        <v>5</v>
      </c>
      <c r="F10" s="153">
        <v>6</v>
      </c>
      <c r="G10" s="153">
        <v>7</v>
      </c>
      <c r="H10" s="153">
        <v>8</v>
      </c>
      <c r="I10" s="153">
        <v>9</v>
      </c>
      <c r="J10" s="153">
        <v>10</v>
      </c>
      <c r="K10" s="153">
        <v>11</v>
      </c>
      <c r="L10" s="153">
        <v>12</v>
      </c>
      <c r="M10" s="153">
        <v>13</v>
      </c>
      <c r="N10" s="153">
        <v>14</v>
      </c>
      <c r="O10" s="153">
        <v>15</v>
      </c>
      <c r="P10" s="153">
        <v>16</v>
      </c>
      <c r="Q10" s="153">
        <v>17</v>
      </c>
      <c r="R10" s="153">
        <v>18</v>
      </c>
      <c r="S10" s="153">
        <v>19</v>
      </c>
      <c r="T10" s="153">
        <v>20</v>
      </c>
      <c r="U10" s="153">
        <v>21</v>
      </c>
      <c r="V10" s="153">
        <v>22</v>
      </c>
      <c r="W10" s="153">
        <v>23</v>
      </c>
      <c r="X10" s="153">
        <v>24</v>
      </c>
      <c r="Y10" s="153">
        <v>25</v>
      </c>
      <c r="Z10" s="153">
        <v>26</v>
      </c>
      <c r="AA10" s="153">
        <v>27</v>
      </c>
      <c r="AB10" s="153">
        <v>28</v>
      </c>
      <c r="AC10" s="153">
        <v>29</v>
      </c>
      <c r="AD10" s="153">
        <v>30</v>
      </c>
      <c r="AE10" s="153">
        <v>31</v>
      </c>
      <c r="AF10" s="153">
        <v>32</v>
      </c>
    </row>
    <row r="11" spans="1:32" ht="15.75">
      <c r="A11" s="530">
        <v>1</v>
      </c>
      <c r="B11" s="529" t="s">
        <v>862</v>
      </c>
      <c r="C11" s="521">
        <f>'AT3A_cvrg(Insti)_PY'!C12+'AT3B_cvrg(Insti)_UPY '!C11+'AT3C_cvrg(Insti)_UPY '!C11</f>
        <v>545</v>
      </c>
      <c r="D11" s="521">
        <f>'AT3A_cvrg(Insti)_PY'!D12+'AT3B_cvrg(Insti)_UPY '!D11+'AT3C_cvrg(Insti)_UPY '!D11</f>
        <v>346</v>
      </c>
      <c r="E11" s="521">
        <v>0</v>
      </c>
      <c r="F11" s="532">
        <f>'AT3A_cvrg(Insti)_PY'!E12+'AT3B_cvrg(Insti)_UPY '!E11+'AT3C_cvrg(Insti)_UPY '!E11</f>
        <v>34</v>
      </c>
      <c r="G11" s="532"/>
      <c r="H11" s="531">
        <f>SUM(C11:G11)</f>
        <v>925</v>
      </c>
      <c r="I11" s="532">
        <v>549</v>
      </c>
      <c r="J11" s="532">
        <v>346</v>
      </c>
      <c r="K11" s="533">
        <v>1</v>
      </c>
      <c r="L11" s="533">
        <v>35</v>
      </c>
      <c r="M11" s="533">
        <v>0</v>
      </c>
      <c r="N11" s="533">
        <v>931</v>
      </c>
      <c r="O11" s="533">
        <v>0</v>
      </c>
      <c r="P11" s="533">
        <v>0</v>
      </c>
      <c r="Q11" s="533">
        <v>0</v>
      </c>
      <c r="R11" s="533">
        <v>0</v>
      </c>
      <c r="S11" s="533">
        <v>0</v>
      </c>
      <c r="T11" s="533">
        <v>0</v>
      </c>
      <c r="U11" s="533">
        <v>0</v>
      </c>
      <c r="V11" s="533">
        <v>0</v>
      </c>
      <c r="W11" s="533">
        <v>0</v>
      </c>
      <c r="X11" s="533">
        <v>0</v>
      </c>
      <c r="Y11" s="533">
        <v>0</v>
      </c>
      <c r="Z11" s="533">
        <v>0</v>
      </c>
      <c r="AA11" s="521">
        <v>64</v>
      </c>
      <c r="AB11" s="521">
        <v>45</v>
      </c>
      <c r="AC11" s="521"/>
      <c r="AD11" s="521">
        <v>15</v>
      </c>
      <c r="AE11" s="533">
        <v>0</v>
      </c>
      <c r="AF11" s="533">
        <f>AA11+AB11+AD11</f>
        <v>124</v>
      </c>
    </row>
    <row r="12" spans="1:32" ht="15.75">
      <c r="A12" s="530">
        <v>2</v>
      </c>
      <c r="B12" s="529" t="s">
        <v>863</v>
      </c>
      <c r="C12" s="521">
        <v>421</v>
      </c>
      <c r="D12" s="521">
        <f>'AT3A_cvrg(Insti)_PY'!D13+'AT3B_cvrg(Insti)_UPY '!D12+'AT3C_cvrg(Insti)_UPY '!D12</f>
        <v>443</v>
      </c>
      <c r="E12" s="521">
        <v>2</v>
      </c>
      <c r="F12" s="532">
        <f>'AT3A_cvrg(Insti)_PY'!E13+'AT3B_cvrg(Insti)_UPY '!E12+'AT3C_cvrg(Insti)_UPY '!E12</f>
        <v>17</v>
      </c>
      <c r="G12" s="532"/>
      <c r="H12" s="531">
        <f aca="true" t="shared" si="0" ref="H12:H24">SUM(C12:G12)</f>
        <v>883</v>
      </c>
      <c r="I12" s="532">
        <v>422</v>
      </c>
      <c r="J12" s="532">
        <v>444</v>
      </c>
      <c r="K12" s="533">
        <v>1</v>
      </c>
      <c r="L12" s="533">
        <v>17</v>
      </c>
      <c r="M12" s="533">
        <v>0</v>
      </c>
      <c r="N12" s="533">
        <v>884</v>
      </c>
      <c r="O12" s="533">
        <v>0</v>
      </c>
      <c r="P12" s="533">
        <v>0</v>
      </c>
      <c r="Q12" s="533">
        <v>0</v>
      </c>
      <c r="R12" s="533">
        <v>0</v>
      </c>
      <c r="S12" s="533">
        <v>0</v>
      </c>
      <c r="T12" s="533">
        <v>0</v>
      </c>
      <c r="U12" s="533">
        <v>0</v>
      </c>
      <c r="V12" s="533">
        <v>0</v>
      </c>
      <c r="W12" s="533">
        <v>0</v>
      </c>
      <c r="X12" s="533">
        <v>0</v>
      </c>
      <c r="Y12" s="533">
        <v>0</v>
      </c>
      <c r="Z12" s="533">
        <v>0</v>
      </c>
      <c r="AA12" s="521">
        <v>48</v>
      </c>
      <c r="AB12" s="521">
        <v>40</v>
      </c>
      <c r="AC12" s="521"/>
      <c r="AD12" s="521">
        <v>10</v>
      </c>
      <c r="AE12" s="533">
        <v>0</v>
      </c>
      <c r="AF12" s="533">
        <f aca="true" t="shared" si="1" ref="AF12:AF24">AA12+AB12+AD12</f>
        <v>98</v>
      </c>
    </row>
    <row r="13" spans="1:32" ht="15.75">
      <c r="A13" s="530">
        <v>3</v>
      </c>
      <c r="B13" s="529" t="s">
        <v>864</v>
      </c>
      <c r="C13" s="521">
        <f>'AT3A_cvrg(Insti)_PY'!C14+'AT3B_cvrg(Insti)_UPY '!C13+'AT3C_cvrg(Insti)_UPY '!C13</f>
        <v>267</v>
      </c>
      <c r="D13" s="521">
        <f>'AT3A_cvrg(Insti)_PY'!D14+'AT3B_cvrg(Insti)_UPY '!D13+'AT3C_cvrg(Insti)_UPY '!D13</f>
        <v>414</v>
      </c>
      <c r="E13" s="521">
        <v>0</v>
      </c>
      <c r="F13" s="532">
        <f>'AT3A_cvrg(Insti)_PY'!E14+'AT3B_cvrg(Insti)_UPY '!E13+'AT3C_cvrg(Insti)_UPY '!E13</f>
        <v>10</v>
      </c>
      <c r="G13" s="532"/>
      <c r="H13" s="531">
        <f t="shared" si="0"/>
        <v>691</v>
      </c>
      <c r="I13" s="532">
        <v>270</v>
      </c>
      <c r="J13" s="532">
        <v>414</v>
      </c>
      <c r="K13" s="533">
        <v>0</v>
      </c>
      <c r="L13" s="533">
        <v>10</v>
      </c>
      <c r="M13" s="533">
        <v>0</v>
      </c>
      <c r="N13" s="533">
        <v>694</v>
      </c>
      <c r="O13" s="533">
        <v>0</v>
      </c>
      <c r="P13" s="533">
        <v>0</v>
      </c>
      <c r="Q13" s="533">
        <v>0</v>
      </c>
      <c r="R13" s="533">
        <v>0</v>
      </c>
      <c r="S13" s="533">
        <v>0</v>
      </c>
      <c r="T13" s="533">
        <v>0</v>
      </c>
      <c r="U13" s="533">
        <v>0</v>
      </c>
      <c r="V13" s="533">
        <v>0</v>
      </c>
      <c r="W13" s="533">
        <v>0</v>
      </c>
      <c r="X13" s="533">
        <v>0</v>
      </c>
      <c r="Y13" s="533">
        <v>0</v>
      </c>
      <c r="Z13" s="533">
        <v>0</v>
      </c>
      <c r="AA13" s="521">
        <v>49</v>
      </c>
      <c r="AB13" s="521">
        <v>41</v>
      </c>
      <c r="AC13" s="521"/>
      <c r="AD13" s="521">
        <v>5</v>
      </c>
      <c r="AE13" s="533">
        <v>0</v>
      </c>
      <c r="AF13" s="533">
        <f t="shared" si="1"/>
        <v>95</v>
      </c>
    </row>
    <row r="14" spans="1:32" ht="15.75">
      <c r="A14" s="530">
        <v>4</v>
      </c>
      <c r="B14" s="529" t="s">
        <v>865</v>
      </c>
      <c r="C14" s="521">
        <v>335</v>
      </c>
      <c r="D14" s="521">
        <f>'AT3A_cvrg(Insti)_PY'!D15+'AT3B_cvrg(Insti)_UPY '!D14+'AT3C_cvrg(Insti)_UPY '!D14</f>
        <v>393</v>
      </c>
      <c r="E14" s="521">
        <v>2</v>
      </c>
      <c r="F14" s="532">
        <f>'AT3A_cvrg(Insti)_PY'!E15+'AT3B_cvrg(Insti)_UPY '!E14+'AT3C_cvrg(Insti)_UPY '!E14</f>
        <v>11</v>
      </c>
      <c r="G14" s="532"/>
      <c r="H14" s="531">
        <f t="shared" si="0"/>
        <v>741</v>
      </c>
      <c r="I14" s="532">
        <v>332</v>
      </c>
      <c r="J14" s="532">
        <v>393</v>
      </c>
      <c r="K14" s="533">
        <v>4</v>
      </c>
      <c r="L14" s="533">
        <v>14</v>
      </c>
      <c r="M14" s="533">
        <v>0</v>
      </c>
      <c r="N14" s="533">
        <v>743</v>
      </c>
      <c r="O14" s="533">
        <v>0</v>
      </c>
      <c r="P14" s="533">
        <v>0</v>
      </c>
      <c r="Q14" s="533">
        <v>0</v>
      </c>
      <c r="R14" s="533">
        <v>0</v>
      </c>
      <c r="S14" s="533">
        <v>0</v>
      </c>
      <c r="T14" s="533">
        <v>0</v>
      </c>
      <c r="U14" s="533">
        <v>0</v>
      </c>
      <c r="V14" s="533">
        <v>0</v>
      </c>
      <c r="W14" s="533">
        <v>0</v>
      </c>
      <c r="X14" s="533">
        <v>0</v>
      </c>
      <c r="Y14" s="533">
        <v>0</v>
      </c>
      <c r="Z14" s="533">
        <v>0</v>
      </c>
      <c r="AA14" s="521">
        <v>31</v>
      </c>
      <c r="AB14" s="521">
        <v>22</v>
      </c>
      <c r="AC14" s="521"/>
      <c r="AD14" s="521">
        <v>6</v>
      </c>
      <c r="AE14" s="533">
        <v>0</v>
      </c>
      <c r="AF14" s="533">
        <f t="shared" si="1"/>
        <v>59</v>
      </c>
    </row>
    <row r="15" spans="1:32" ht="15.75">
      <c r="A15" s="530">
        <v>5</v>
      </c>
      <c r="B15" s="529" t="s">
        <v>866</v>
      </c>
      <c r="C15" s="521">
        <v>302</v>
      </c>
      <c r="D15" s="521">
        <f>'AT3A_cvrg(Insti)_PY'!D16+'AT3B_cvrg(Insti)_UPY '!D15+'AT3C_cvrg(Insti)_UPY '!D15</f>
        <v>558</v>
      </c>
      <c r="E15" s="521">
        <v>1</v>
      </c>
      <c r="F15" s="532">
        <f>'AT3A_cvrg(Insti)_PY'!E16+'AT3B_cvrg(Insti)_UPY '!E15+'AT3C_cvrg(Insti)_UPY '!E15</f>
        <v>20</v>
      </c>
      <c r="G15" s="532"/>
      <c r="H15" s="531">
        <f t="shared" si="0"/>
        <v>881</v>
      </c>
      <c r="I15" s="533">
        <v>309</v>
      </c>
      <c r="J15" s="533">
        <v>553</v>
      </c>
      <c r="K15" s="533">
        <v>1</v>
      </c>
      <c r="L15" s="533">
        <v>21</v>
      </c>
      <c r="M15" s="533">
        <v>0</v>
      </c>
      <c r="N15" s="533">
        <v>884</v>
      </c>
      <c r="O15" s="533">
        <v>0</v>
      </c>
      <c r="P15" s="533">
        <v>0</v>
      </c>
      <c r="Q15" s="533">
        <v>0</v>
      </c>
      <c r="R15" s="533">
        <v>0</v>
      </c>
      <c r="S15" s="533">
        <v>0</v>
      </c>
      <c r="T15" s="533">
        <v>0</v>
      </c>
      <c r="U15" s="533">
        <v>0</v>
      </c>
      <c r="V15" s="533">
        <v>0</v>
      </c>
      <c r="W15" s="533">
        <v>0</v>
      </c>
      <c r="X15" s="533">
        <v>0</v>
      </c>
      <c r="Y15" s="533">
        <v>0</v>
      </c>
      <c r="Z15" s="533">
        <v>0</v>
      </c>
      <c r="AA15" s="521">
        <v>36</v>
      </c>
      <c r="AB15" s="521">
        <v>23</v>
      </c>
      <c r="AC15" s="521"/>
      <c r="AD15" s="521">
        <v>10</v>
      </c>
      <c r="AE15" s="533">
        <v>0</v>
      </c>
      <c r="AF15" s="533">
        <f t="shared" si="1"/>
        <v>69</v>
      </c>
    </row>
    <row r="16" spans="1:32" ht="15.75">
      <c r="A16" s="530">
        <v>6</v>
      </c>
      <c r="B16" s="529" t="s">
        <v>867</v>
      </c>
      <c r="C16" s="521">
        <f>'AT3A_cvrg(Insti)_PY'!C17+'AT3B_cvrg(Insti)_UPY '!C16+'AT3C_cvrg(Insti)_UPY '!C16</f>
        <v>202</v>
      </c>
      <c r="D16" s="521">
        <f>'AT3A_cvrg(Insti)_PY'!D17+'AT3B_cvrg(Insti)_UPY '!D16+'AT3C_cvrg(Insti)_UPY '!D16</f>
        <v>251</v>
      </c>
      <c r="E16" s="521">
        <v>0</v>
      </c>
      <c r="F16" s="532">
        <f>'AT3A_cvrg(Insti)_PY'!E17+'AT3B_cvrg(Insti)_UPY '!E16+'AT3C_cvrg(Insti)_UPY '!E16</f>
        <v>82</v>
      </c>
      <c r="G16" s="532"/>
      <c r="H16" s="531">
        <f t="shared" si="0"/>
        <v>535</v>
      </c>
      <c r="I16" s="532">
        <v>202</v>
      </c>
      <c r="J16" s="532">
        <v>251</v>
      </c>
      <c r="K16" s="532">
        <v>2</v>
      </c>
      <c r="L16" s="532">
        <v>83</v>
      </c>
      <c r="M16" s="533">
        <v>0</v>
      </c>
      <c r="N16" s="533">
        <v>538</v>
      </c>
      <c r="O16" s="533">
        <v>0</v>
      </c>
      <c r="P16" s="533">
        <v>0</v>
      </c>
      <c r="Q16" s="533">
        <v>0</v>
      </c>
      <c r="R16" s="533">
        <v>0</v>
      </c>
      <c r="S16" s="533">
        <v>0</v>
      </c>
      <c r="T16" s="533">
        <v>0</v>
      </c>
      <c r="U16" s="533">
        <v>0</v>
      </c>
      <c r="V16" s="533">
        <v>0</v>
      </c>
      <c r="W16" s="533">
        <v>0</v>
      </c>
      <c r="X16" s="533">
        <v>0</v>
      </c>
      <c r="Y16" s="533">
        <v>0</v>
      </c>
      <c r="Z16" s="533">
        <v>0</v>
      </c>
      <c r="AA16" s="521">
        <v>36</v>
      </c>
      <c r="AB16" s="521">
        <v>30</v>
      </c>
      <c r="AC16" s="521"/>
      <c r="AD16" s="521">
        <v>30</v>
      </c>
      <c r="AE16" s="533">
        <v>0</v>
      </c>
      <c r="AF16" s="533">
        <f t="shared" si="1"/>
        <v>96</v>
      </c>
    </row>
    <row r="17" spans="1:32" ht="15.75">
      <c r="A17" s="530">
        <v>7</v>
      </c>
      <c r="B17" s="529" t="s">
        <v>868</v>
      </c>
      <c r="C17" s="521">
        <f>'AT3A_cvrg(Insti)_PY'!C18+'AT3B_cvrg(Insti)_UPY '!C17+'AT3C_cvrg(Insti)_UPY '!C17</f>
        <v>369</v>
      </c>
      <c r="D17" s="521">
        <f>'AT3A_cvrg(Insti)_PY'!D18+'AT3B_cvrg(Insti)_UPY '!D17+'AT3C_cvrg(Insti)_UPY '!D17</f>
        <v>530</v>
      </c>
      <c r="E17" s="521">
        <v>0</v>
      </c>
      <c r="F17" s="532">
        <f>'AT3A_cvrg(Insti)_PY'!E18+'AT3B_cvrg(Insti)_UPY '!E17+'AT3C_cvrg(Insti)_UPY '!E17</f>
        <v>48</v>
      </c>
      <c r="G17" s="532"/>
      <c r="H17" s="531">
        <f t="shared" si="0"/>
        <v>947</v>
      </c>
      <c r="I17" s="533">
        <v>369</v>
      </c>
      <c r="J17" s="533">
        <v>532</v>
      </c>
      <c r="K17" s="533">
        <v>0</v>
      </c>
      <c r="L17" s="533">
        <v>52</v>
      </c>
      <c r="M17" s="533">
        <v>0</v>
      </c>
      <c r="N17" s="533">
        <v>953</v>
      </c>
      <c r="O17" s="533">
        <v>0</v>
      </c>
      <c r="P17" s="533">
        <v>0</v>
      </c>
      <c r="Q17" s="533">
        <v>0</v>
      </c>
      <c r="R17" s="533">
        <v>0</v>
      </c>
      <c r="S17" s="533">
        <v>0</v>
      </c>
      <c r="T17" s="533">
        <v>0</v>
      </c>
      <c r="U17" s="533">
        <v>0</v>
      </c>
      <c r="V17" s="533">
        <v>0</v>
      </c>
      <c r="W17" s="533">
        <v>0</v>
      </c>
      <c r="X17" s="533">
        <v>0</v>
      </c>
      <c r="Y17" s="533">
        <v>0</v>
      </c>
      <c r="Z17" s="533">
        <v>0</v>
      </c>
      <c r="AA17" s="521">
        <v>61</v>
      </c>
      <c r="AB17" s="521">
        <v>45</v>
      </c>
      <c r="AC17" s="521"/>
      <c r="AD17" s="521">
        <v>21</v>
      </c>
      <c r="AE17" s="533">
        <v>0</v>
      </c>
      <c r="AF17" s="533">
        <f t="shared" si="1"/>
        <v>127</v>
      </c>
    </row>
    <row r="18" spans="1:32" ht="15.75">
      <c r="A18" s="530">
        <v>8</v>
      </c>
      <c r="B18" s="529" t="s">
        <v>869</v>
      </c>
      <c r="C18" s="521">
        <f>'AT3A_cvrg(Insti)_PY'!C19+'AT3B_cvrg(Insti)_UPY '!C18+'AT3C_cvrg(Insti)_UPY '!C18</f>
        <v>255</v>
      </c>
      <c r="D18" s="521">
        <f>'AT3A_cvrg(Insti)_PY'!D19+'AT3B_cvrg(Insti)_UPY '!D18+'AT3C_cvrg(Insti)_UPY '!D18</f>
        <v>679</v>
      </c>
      <c r="E18" s="521">
        <v>0</v>
      </c>
      <c r="F18" s="532">
        <f>'AT3A_cvrg(Insti)_PY'!E19+'AT3B_cvrg(Insti)_UPY '!E18+'AT3C_cvrg(Insti)_UPY '!E18</f>
        <v>19</v>
      </c>
      <c r="G18" s="532"/>
      <c r="H18" s="531">
        <f t="shared" si="0"/>
        <v>953</v>
      </c>
      <c r="I18" s="532">
        <v>256</v>
      </c>
      <c r="J18" s="532">
        <v>680</v>
      </c>
      <c r="K18" s="533">
        <v>1</v>
      </c>
      <c r="L18" s="533">
        <v>19</v>
      </c>
      <c r="M18" s="533">
        <v>0</v>
      </c>
      <c r="N18" s="533">
        <v>956</v>
      </c>
      <c r="O18" s="533">
        <v>0</v>
      </c>
      <c r="P18" s="533">
        <v>0</v>
      </c>
      <c r="Q18" s="533">
        <v>0</v>
      </c>
      <c r="R18" s="533">
        <v>0</v>
      </c>
      <c r="S18" s="533">
        <v>0</v>
      </c>
      <c r="T18" s="533">
        <v>0</v>
      </c>
      <c r="U18" s="533">
        <v>0</v>
      </c>
      <c r="V18" s="533">
        <v>0</v>
      </c>
      <c r="W18" s="533">
        <v>0</v>
      </c>
      <c r="X18" s="533">
        <v>0</v>
      </c>
      <c r="Y18" s="533">
        <v>0</v>
      </c>
      <c r="Z18" s="533">
        <v>0</v>
      </c>
      <c r="AA18" s="521">
        <v>48</v>
      </c>
      <c r="AB18" s="521">
        <v>40</v>
      </c>
      <c r="AC18" s="521"/>
      <c r="AD18" s="521">
        <v>10</v>
      </c>
      <c r="AE18" s="533">
        <v>0</v>
      </c>
      <c r="AF18" s="533">
        <f t="shared" si="1"/>
        <v>98</v>
      </c>
    </row>
    <row r="19" spans="1:32" ht="15.75">
      <c r="A19" s="530">
        <v>9</v>
      </c>
      <c r="B19" s="529" t="s">
        <v>870</v>
      </c>
      <c r="C19" s="521">
        <f>'AT3A_cvrg(Insti)_PY'!C20+'AT3B_cvrg(Insti)_UPY '!C19+'AT3C_cvrg(Insti)_UPY '!C19</f>
        <v>330</v>
      </c>
      <c r="D19" s="521">
        <f>'AT3A_cvrg(Insti)_PY'!D20+'AT3B_cvrg(Insti)_UPY '!D19+'AT3C_cvrg(Insti)_UPY '!D19</f>
        <v>580</v>
      </c>
      <c r="E19" s="521">
        <v>0</v>
      </c>
      <c r="F19" s="532">
        <f>'AT3A_cvrg(Insti)_PY'!E20+'AT3B_cvrg(Insti)_UPY '!E19+'AT3C_cvrg(Insti)_UPY '!E19</f>
        <v>33</v>
      </c>
      <c r="G19" s="532"/>
      <c r="H19" s="531">
        <f t="shared" si="0"/>
        <v>943</v>
      </c>
      <c r="I19" s="532">
        <v>331</v>
      </c>
      <c r="J19" s="532">
        <v>580</v>
      </c>
      <c r="K19" s="533">
        <v>0</v>
      </c>
      <c r="L19" s="533">
        <v>34</v>
      </c>
      <c r="M19" s="533">
        <v>0</v>
      </c>
      <c r="N19" s="533">
        <v>945</v>
      </c>
      <c r="O19" s="533">
        <v>0</v>
      </c>
      <c r="P19" s="533">
        <v>0</v>
      </c>
      <c r="Q19" s="533">
        <v>0</v>
      </c>
      <c r="R19" s="533">
        <v>0</v>
      </c>
      <c r="S19" s="533">
        <v>0</v>
      </c>
      <c r="T19" s="533">
        <v>0</v>
      </c>
      <c r="U19" s="533">
        <v>0</v>
      </c>
      <c r="V19" s="533">
        <v>0</v>
      </c>
      <c r="W19" s="533">
        <v>0</v>
      </c>
      <c r="X19" s="533">
        <v>0</v>
      </c>
      <c r="Y19" s="533">
        <v>0</v>
      </c>
      <c r="Z19" s="533">
        <v>0</v>
      </c>
      <c r="AA19" s="521">
        <v>63</v>
      </c>
      <c r="AB19" s="521">
        <v>50</v>
      </c>
      <c r="AC19" s="521"/>
      <c r="AD19" s="521">
        <v>20</v>
      </c>
      <c r="AE19" s="533">
        <v>0</v>
      </c>
      <c r="AF19" s="533">
        <f t="shared" si="1"/>
        <v>133</v>
      </c>
    </row>
    <row r="20" spans="1:32" ht="15.75">
      <c r="A20" s="530">
        <v>10</v>
      </c>
      <c r="B20" s="529" t="s">
        <v>871</v>
      </c>
      <c r="C20" s="521">
        <f>'AT3A_cvrg(Insti)_PY'!C21+'AT3B_cvrg(Insti)_UPY '!C20+'AT3C_cvrg(Insti)_UPY '!C20</f>
        <v>546</v>
      </c>
      <c r="D20" s="521">
        <f>'AT3A_cvrg(Insti)_PY'!D21+'AT3B_cvrg(Insti)_UPY '!D20+'AT3C_cvrg(Insti)_UPY '!D20</f>
        <v>803</v>
      </c>
      <c r="E20" s="521">
        <v>0</v>
      </c>
      <c r="F20" s="532">
        <f>'AT3A_cvrg(Insti)_PY'!E21+'AT3B_cvrg(Insti)_UPY '!E20+'AT3C_cvrg(Insti)_UPY '!E20</f>
        <v>71</v>
      </c>
      <c r="G20" s="532"/>
      <c r="H20" s="531">
        <f t="shared" si="0"/>
        <v>1420</v>
      </c>
      <c r="I20" s="533">
        <v>551</v>
      </c>
      <c r="J20" s="533">
        <v>799</v>
      </c>
      <c r="K20" s="533">
        <v>0</v>
      </c>
      <c r="L20" s="533">
        <v>70</v>
      </c>
      <c r="M20" s="533">
        <v>0</v>
      </c>
      <c r="N20" s="533">
        <v>1420</v>
      </c>
      <c r="O20" s="533">
        <v>0</v>
      </c>
      <c r="P20" s="533">
        <v>0</v>
      </c>
      <c r="Q20" s="533">
        <v>0</v>
      </c>
      <c r="R20" s="533">
        <v>0</v>
      </c>
      <c r="S20" s="533">
        <v>0</v>
      </c>
      <c r="T20" s="533">
        <v>0</v>
      </c>
      <c r="U20" s="533">
        <v>0</v>
      </c>
      <c r="V20" s="533">
        <v>0</v>
      </c>
      <c r="W20" s="533">
        <v>0</v>
      </c>
      <c r="X20" s="533">
        <v>0</v>
      </c>
      <c r="Y20" s="533">
        <v>0</v>
      </c>
      <c r="Z20" s="533">
        <v>0</v>
      </c>
      <c r="AA20" s="521">
        <v>57</v>
      </c>
      <c r="AB20" s="521">
        <v>61</v>
      </c>
      <c r="AC20" s="521"/>
      <c r="AD20" s="521">
        <v>50</v>
      </c>
      <c r="AE20" s="533">
        <v>0</v>
      </c>
      <c r="AF20" s="533">
        <f t="shared" si="1"/>
        <v>168</v>
      </c>
    </row>
    <row r="21" spans="1:32" ht="15.75">
      <c r="A21" s="530">
        <v>11</v>
      </c>
      <c r="B21" s="529" t="s">
        <v>872</v>
      </c>
      <c r="C21" s="521">
        <v>328</v>
      </c>
      <c r="D21" s="521">
        <f>'AT3A_cvrg(Insti)_PY'!D22+'AT3B_cvrg(Insti)_UPY '!D21+'AT3C_cvrg(Insti)_UPY '!D21</f>
        <v>866</v>
      </c>
      <c r="E21" s="521">
        <v>4</v>
      </c>
      <c r="F21" s="532">
        <f>'AT3A_cvrg(Insti)_PY'!E22+'AT3B_cvrg(Insti)_UPY '!E21+'AT3C_cvrg(Insti)_UPY '!E21</f>
        <v>34</v>
      </c>
      <c r="G21" s="532"/>
      <c r="H21" s="531">
        <f t="shared" si="0"/>
        <v>1232</v>
      </c>
      <c r="I21" s="533">
        <v>333</v>
      </c>
      <c r="J21" s="533">
        <v>866</v>
      </c>
      <c r="K21" s="533">
        <v>0</v>
      </c>
      <c r="L21" s="533">
        <v>33</v>
      </c>
      <c r="M21" s="533">
        <v>0</v>
      </c>
      <c r="N21" s="533">
        <v>1232</v>
      </c>
      <c r="O21" s="533">
        <v>0</v>
      </c>
      <c r="P21" s="533">
        <v>0</v>
      </c>
      <c r="Q21" s="533">
        <v>0</v>
      </c>
      <c r="R21" s="533">
        <v>0</v>
      </c>
      <c r="S21" s="533">
        <v>0</v>
      </c>
      <c r="T21" s="533">
        <v>0</v>
      </c>
      <c r="U21" s="533">
        <v>0</v>
      </c>
      <c r="V21" s="533">
        <v>0</v>
      </c>
      <c r="W21" s="533">
        <v>0</v>
      </c>
      <c r="X21" s="533">
        <v>0</v>
      </c>
      <c r="Y21" s="533">
        <v>0</v>
      </c>
      <c r="Z21" s="533">
        <v>0</v>
      </c>
      <c r="AA21" s="521">
        <v>91</v>
      </c>
      <c r="AB21" s="521">
        <v>60</v>
      </c>
      <c r="AC21" s="521"/>
      <c r="AD21" s="521">
        <v>15</v>
      </c>
      <c r="AE21" s="533">
        <v>0</v>
      </c>
      <c r="AF21" s="533">
        <f t="shared" si="1"/>
        <v>166</v>
      </c>
    </row>
    <row r="22" spans="1:32" ht="15.75">
      <c r="A22" s="530">
        <v>12</v>
      </c>
      <c r="B22" s="529" t="s">
        <v>873</v>
      </c>
      <c r="C22" s="521">
        <f>'AT3A_cvrg(Insti)_PY'!C23+'AT3B_cvrg(Insti)_UPY '!C22+'AT3C_cvrg(Insti)_UPY '!C22</f>
        <v>174</v>
      </c>
      <c r="D22" s="521">
        <f>'AT3A_cvrg(Insti)_PY'!D23+'AT3B_cvrg(Insti)_UPY '!D22+'AT3C_cvrg(Insti)_UPY '!D22</f>
        <v>106</v>
      </c>
      <c r="E22" s="526">
        <v>0</v>
      </c>
      <c r="F22" s="532">
        <f>'AT3A_cvrg(Insti)_PY'!E23+'AT3B_cvrg(Insti)_UPY '!E22+'AT3C_cvrg(Insti)_UPY '!E22</f>
        <v>41</v>
      </c>
      <c r="G22" s="532"/>
      <c r="H22" s="531">
        <f t="shared" si="0"/>
        <v>321</v>
      </c>
      <c r="I22" s="532">
        <v>171</v>
      </c>
      <c r="J22" s="532">
        <v>110</v>
      </c>
      <c r="K22" s="533">
        <v>0</v>
      </c>
      <c r="L22" s="533">
        <v>42</v>
      </c>
      <c r="M22" s="533">
        <v>0</v>
      </c>
      <c r="N22" s="533">
        <v>323</v>
      </c>
      <c r="O22" s="533">
        <v>0</v>
      </c>
      <c r="P22" s="533">
        <v>0</v>
      </c>
      <c r="Q22" s="533">
        <v>0</v>
      </c>
      <c r="R22" s="533">
        <v>0</v>
      </c>
      <c r="S22" s="533">
        <v>0</v>
      </c>
      <c r="T22" s="533">
        <v>0</v>
      </c>
      <c r="U22" s="533">
        <v>0</v>
      </c>
      <c r="V22" s="533">
        <v>0</v>
      </c>
      <c r="W22" s="533">
        <v>0</v>
      </c>
      <c r="X22" s="533">
        <v>0</v>
      </c>
      <c r="Y22" s="533">
        <v>0</v>
      </c>
      <c r="Z22" s="533">
        <v>0</v>
      </c>
      <c r="AA22" s="521">
        <v>35</v>
      </c>
      <c r="AB22" s="521">
        <v>22</v>
      </c>
      <c r="AC22" s="521"/>
      <c r="AD22" s="521">
        <v>25</v>
      </c>
      <c r="AE22" s="533">
        <v>0</v>
      </c>
      <c r="AF22" s="533">
        <f t="shared" si="1"/>
        <v>82</v>
      </c>
    </row>
    <row r="23" spans="1:32" ht="15.75">
      <c r="A23" s="530">
        <v>13</v>
      </c>
      <c r="B23" s="529" t="s">
        <v>874</v>
      </c>
      <c r="C23" s="521">
        <f>'AT3A_cvrg(Insti)_PY'!C24+'AT3B_cvrg(Insti)_UPY '!C23+'AT3C_cvrg(Insti)_UPY '!C23</f>
        <v>279</v>
      </c>
      <c r="D23" s="521">
        <f>'AT3A_cvrg(Insti)_PY'!D24+'AT3B_cvrg(Insti)_UPY '!D23+'AT3C_cvrg(Insti)_UPY '!D23</f>
        <v>962</v>
      </c>
      <c r="E23" s="526">
        <v>0</v>
      </c>
      <c r="F23" s="532">
        <f>'AT3A_cvrg(Insti)_PY'!E24+'AT3B_cvrg(Insti)_UPY '!E23+'AT3C_cvrg(Insti)_UPY '!E23</f>
        <v>36</v>
      </c>
      <c r="G23" s="532"/>
      <c r="H23" s="531">
        <f t="shared" si="0"/>
        <v>1277</v>
      </c>
      <c r="I23" s="532">
        <v>279</v>
      </c>
      <c r="J23" s="532">
        <v>962</v>
      </c>
      <c r="K23" s="533">
        <v>0</v>
      </c>
      <c r="L23" s="533">
        <v>37</v>
      </c>
      <c r="M23" s="533">
        <v>0</v>
      </c>
      <c r="N23" s="533">
        <v>1278</v>
      </c>
      <c r="O23" s="533">
        <v>0</v>
      </c>
      <c r="P23" s="533">
        <v>0</v>
      </c>
      <c r="Q23" s="533">
        <v>0</v>
      </c>
      <c r="R23" s="533">
        <v>0</v>
      </c>
      <c r="S23" s="533">
        <v>0</v>
      </c>
      <c r="T23" s="533">
        <v>0</v>
      </c>
      <c r="U23" s="533">
        <v>0</v>
      </c>
      <c r="V23" s="533">
        <v>0</v>
      </c>
      <c r="W23" s="533">
        <v>0</v>
      </c>
      <c r="X23" s="533">
        <v>0</v>
      </c>
      <c r="Y23" s="533">
        <v>0</v>
      </c>
      <c r="Z23" s="533">
        <v>0</v>
      </c>
      <c r="AA23" s="521">
        <v>24</v>
      </c>
      <c r="AB23" s="521">
        <v>24</v>
      </c>
      <c r="AC23" s="521"/>
      <c r="AD23" s="521">
        <v>20</v>
      </c>
      <c r="AE23" s="533">
        <v>0</v>
      </c>
      <c r="AF23" s="533">
        <f t="shared" si="1"/>
        <v>68</v>
      </c>
    </row>
    <row r="24" spans="1:32" ht="15.75">
      <c r="A24" s="530">
        <v>14</v>
      </c>
      <c r="B24" s="529" t="s">
        <v>875</v>
      </c>
      <c r="C24" s="521">
        <v>294</v>
      </c>
      <c r="D24" s="521">
        <f>'AT3A_cvrg(Insti)_PY'!D25+'AT3B_cvrg(Insti)_UPY '!D24+'AT3C_cvrg(Insti)_UPY '!D24</f>
        <v>219</v>
      </c>
      <c r="E24" s="526">
        <v>1</v>
      </c>
      <c r="F24" s="532">
        <f>'AT3A_cvrg(Insti)_PY'!E25+'AT3B_cvrg(Insti)_UPY '!E24+'AT3C_cvrg(Insti)_UPY '!E24</f>
        <v>64</v>
      </c>
      <c r="G24" s="532"/>
      <c r="H24" s="531">
        <f t="shared" si="0"/>
        <v>578</v>
      </c>
      <c r="I24" s="532">
        <v>295</v>
      </c>
      <c r="J24" s="532">
        <v>218</v>
      </c>
      <c r="K24" s="533">
        <v>0</v>
      </c>
      <c r="L24" s="533">
        <v>64</v>
      </c>
      <c r="M24" s="533">
        <v>0</v>
      </c>
      <c r="N24" s="533">
        <v>577</v>
      </c>
      <c r="O24" s="533">
        <v>0</v>
      </c>
      <c r="P24" s="533">
        <v>0</v>
      </c>
      <c r="Q24" s="533">
        <v>0</v>
      </c>
      <c r="R24" s="533">
        <v>0</v>
      </c>
      <c r="S24" s="533">
        <v>0</v>
      </c>
      <c r="T24" s="533">
        <v>0</v>
      </c>
      <c r="U24" s="533">
        <v>0</v>
      </c>
      <c r="V24" s="533">
        <v>0</v>
      </c>
      <c r="W24" s="533">
        <v>0</v>
      </c>
      <c r="X24" s="533">
        <v>0</v>
      </c>
      <c r="Y24" s="533">
        <v>0</v>
      </c>
      <c r="Z24" s="533">
        <v>0</v>
      </c>
      <c r="AA24" s="521">
        <v>35</v>
      </c>
      <c r="AB24" s="521">
        <v>20</v>
      </c>
      <c r="AC24" s="521"/>
      <c r="AD24" s="521">
        <v>35</v>
      </c>
      <c r="AE24" s="533">
        <v>0</v>
      </c>
      <c r="AF24" s="533">
        <f t="shared" si="1"/>
        <v>90</v>
      </c>
    </row>
    <row r="25" spans="1:58" s="80" customFormat="1" ht="24" customHeight="1">
      <c r="A25" s="528" t="s">
        <v>17</v>
      </c>
      <c r="B25" s="527"/>
      <c r="C25" s="519">
        <v>4647</v>
      </c>
      <c r="D25" s="519">
        <v>7150</v>
      </c>
      <c r="E25" s="519">
        <v>10</v>
      </c>
      <c r="F25" s="519">
        <v>520</v>
      </c>
      <c r="G25" s="519">
        <v>0</v>
      </c>
      <c r="H25" s="519">
        <v>12327</v>
      </c>
      <c r="I25" s="519">
        <v>4669</v>
      </c>
      <c r="J25" s="519">
        <v>7148</v>
      </c>
      <c r="K25" s="519">
        <v>10</v>
      </c>
      <c r="L25" s="519">
        <v>531</v>
      </c>
      <c r="M25" s="519">
        <v>0</v>
      </c>
      <c r="N25" s="519">
        <v>12358</v>
      </c>
      <c r="O25" s="519">
        <v>0</v>
      </c>
      <c r="P25" s="519">
        <v>0</v>
      </c>
      <c r="Q25" s="533">
        <v>0</v>
      </c>
      <c r="R25" s="533">
        <v>0</v>
      </c>
      <c r="S25" s="533">
        <v>0</v>
      </c>
      <c r="T25" s="533">
        <v>0</v>
      </c>
      <c r="U25" s="533">
        <v>0</v>
      </c>
      <c r="V25" s="533">
        <v>0</v>
      </c>
      <c r="W25" s="533">
        <v>0</v>
      </c>
      <c r="X25" s="533">
        <v>0</v>
      </c>
      <c r="Y25" s="533">
        <v>0</v>
      </c>
      <c r="Z25" s="533">
        <v>0</v>
      </c>
      <c r="AA25" s="519">
        <v>678</v>
      </c>
      <c r="AB25" s="519">
        <v>523</v>
      </c>
      <c r="AC25" s="519"/>
      <c r="AD25" s="519">
        <v>272</v>
      </c>
      <c r="AE25" s="533">
        <v>0</v>
      </c>
      <c r="AF25" s="533">
        <v>1473</v>
      </c>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row>
    <row r="26" spans="1:32" s="81" customFormat="1" ht="24" customHeight="1">
      <c r="A26" s="550"/>
      <c r="C26" s="551"/>
      <c r="D26" s="551"/>
      <c r="E26" s="551"/>
      <c r="F26" s="551"/>
      <c r="G26" s="551"/>
      <c r="H26" s="551"/>
      <c r="I26" s="551"/>
      <c r="J26" s="551"/>
      <c r="K26" s="551"/>
      <c r="L26" s="551"/>
      <c r="M26" s="551"/>
      <c r="N26" s="551"/>
      <c r="O26" s="551"/>
      <c r="P26" s="551"/>
      <c r="Q26" s="552"/>
      <c r="R26" s="552"/>
      <c r="S26" s="552"/>
      <c r="T26" s="552"/>
      <c r="U26" s="552"/>
      <c r="V26" s="552"/>
      <c r="W26" s="552"/>
      <c r="X26" s="552"/>
      <c r="Y26" s="552"/>
      <c r="Z26" s="552"/>
      <c r="AA26" s="551"/>
      <c r="AB26" s="551"/>
      <c r="AC26" s="551"/>
      <c r="AD26" s="551"/>
      <c r="AE26" s="552"/>
      <c r="AF26" s="552"/>
    </row>
    <row r="28" spans="1:32" s="16" customFormat="1" ht="12.75">
      <c r="A28" s="15" t="s">
        <v>936</v>
      </c>
      <c r="I28" s="15"/>
      <c r="J28" s="15"/>
      <c r="O28" s="15"/>
      <c r="P28" s="15"/>
      <c r="Q28" s="15"/>
      <c r="R28" s="15"/>
      <c r="S28" s="15"/>
      <c r="T28" s="15"/>
      <c r="U28" s="15"/>
      <c r="V28" s="15"/>
      <c r="W28" s="15"/>
      <c r="X28" s="15"/>
      <c r="Y28" s="15"/>
      <c r="Z28" s="620" t="s">
        <v>973</v>
      </c>
      <c r="AA28" s="620"/>
      <c r="AB28" s="620"/>
      <c r="AC28" s="620"/>
      <c r="AD28" s="620"/>
      <c r="AE28" s="620"/>
      <c r="AF28" s="620"/>
    </row>
    <row r="29" spans="14:32" s="16" customFormat="1" ht="12.75" customHeight="1">
      <c r="N29" s="15"/>
      <c r="O29" s="739" t="s">
        <v>13</v>
      </c>
      <c r="P29" s="739"/>
      <c r="Q29" s="739"/>
      <c r="R29" s="739"/>
      <c r="S29" s="739"/>
      <c r="T29" s="739"/>
      <c r="U29" s="739"/>
      <c r="V29" s="739"/>
      <c r="W29" s="739"/>
      <c r="X29" s="739"/>
      <c r="Y29" s="739"/>
      <c r="Z29" s="739"/>
      <c r="AA29" s="739"/>
      <c r="AB29" s="739"/>
      <c r="AC29" s="739"/>
      <c r="AD29" s="739"/>
      <c r="AE29" s="739"/>
      <c r="AF29" s="739"/>
    </row>
    <row r="30" spans="14:32" s="16" customFormat="1" ht="12.75" customHeight="1">
      <c r="N30" s="739" t="s">
        <v>957</v>
      </c>
      <c r="O30" s="739"/>
      <c r="P30" s="739"/>
      <c r="Q30" s="739"/>
      <c r="R30" s="739"/>
      <c r="S30" s="739"/>
      <c r="T30" s="739"/>
      <c r="U30" s="739"/>
      <c r="V30" s="739"/>
      <c r="W30" s="739"/>
      <c r="X30" s="739"/>
      <c r="Y30" s="739"/>
      <c r="Z30" s="739"/>
      <c r="AA30" s="739"/>
      <c r="AB30" s="739"/>
      <c r="AC30" s="739"/>
      <c r="AD30" s="739"/>
      <c r="AE30" s="739"/>
      <c r="AF30" s="739"/>
    </row>
    <row r="31" spans="1:32" s="16" customFormat="1" ht="12.75">
      <c r="A31" s="15"/>
      <c r="B31" s="15"/>
      <c r="O31" s="15"/>
      <c r="P31" s="15"/>
      <c r="Q31" s="15"/>
      <c r="R31" s="15"/>
      <c r="S31" s="15"/>
      <c r="T31" s="15"/>
      <c r="U31" s="15"/>
      <c r="V31" s="15"/>
      <c r="W31" s="595" t="s">
        <v>83</v>
      </c>
      <c r="X31" s="595"/>
      <c r="Y31" s="595"/>
      <c r="Z31" s="595"/>
      <c r="AA31" s="595"/>
      <c r="AB31" s="595"/>
      <c r="AC31" s="595"/>
      <c r="AD31" s="595"/>
      <c r="AE31" s="595"/>
      <c r="AF31" s="595"/>
    </row>
  </sheetData>
  <sheetProtection/>
  <mergeCells count="14">
    <mergeCell ref="AE1:AH1"/>
    <mergeCell ref="Z28:AF28"/>
    <mergeCell ref="O29:AF29"/>
    <mergeCell ref="N30:AF30"/>
    <mergeCell ref="O8:T8"/>
    <mergeCell ref="C4:W4"/>
    <mergeCell ref="E2:V2"/>
    <mergeCell ref="W31:AF31"/>
    <mergeCell ref="AA8:AF8"/>
    <mergeCell ref="A8:A9"/>
    <mergeCell ref="B8:B9"/>
    <mergeCell ref="C8:H8"/>
    <mergeCell ref="I8:N8"/>
    <mergeCell ref="U8:Z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46" r:id="rId1"/>
</worksheet>
</file>

<file path=xl/worksheets/sheet65.xml><?xml version="1.0" encoding="utf-8"?>
<worksheet xmlns="http://schemas.openxmlformats.org/spreadsheetml/2006/main" xmlns:r="http://schemas.openxmlformats.org/officeDocument/2006/relationships">
  <sheetPr>
    <pageSetUpPr fitToPage="1"/>
  </sheetPr>
  <dimension ref="A1:S33"/>
  <sheetViews>
    <sheetView zoomScale="70" zoomScaleNormal="70" zoomScaleSheetLayoutView="115" zoomScalePageLayoutView="0" workbookViewId="0" topLeftCell="A6">
      <selection activeCell="G21" sqref="G21"/>
    </sheetView>
  </sheetViews>
  <sheetFormatPr defaultColWidth="8.8515625" defaultRowHeight="12.75"/>
  <cols>
    <col min="1" max="1" width="8.140625" style="72" customWidth="1"/>
    <col min="2" max="2" width="35.28125" style="72" customWidth="1"/>
    <col min="3" max="3" width="12.140625" style="72" customWidth="1"/>
    <col min="4" max="4" width="11.7109375" style="72" customWidth="1"/>
    <col min="5" max="5" width="11.28125" style="72" customWidth="1"/>
    <col min="6" max="6" width="17.140625" style="72" customWidth="1"/>
    <col min="7" max="7" width="15.140625" style="72" customWidth="1"/>
    <col min="8" max="8" width="14.421875" style="72" customWidth="1"/>
    <col min="9" max="9" width="14.8515625" style="72" customWidth="1"/>
    <col min="10" max="10" width="18.421875" style="72" customWidth="1"/>
    <col min="11" max="11" width="17.28125" style="72" customWidth="1"/>
    <col min="12" max="12" width="16.28125" style="72" customWidth="1"/>
    <col min="13" max="16384" width="8.8515625" style="72" customWidth="1"/>
  </cols>
  <sheetData>
    <row r="1" spans="2:12" ht="15">
      <c r="B1" s="16"/>
      <c r="C1" s="16"/>
      <c r="D1" s="16"/>
      <c r="E1" s="16"/>
      <c r="F1" s="1"/>
      <c r="G1" s="1"/>
      <c r="H1" s="16"/>
      <c r="J1" s="38"/>
      <c r="K1" s="737" t="s">
        <v>556</v>
      </c>
      <c r="L1" s="737"/>
    </row>
    <row r="2" spans="2:10" ht="15.75">
      <c r="B2" s="599" t="s">
        <v>0</v>
      </c>
      <c r="C2" s="599"/>
      <c r="D2" s="599"/>
      <c r="E2" s="599"/>
      <c r="F2" s="599"/>
      <c r="G2" s="599"/>
      <c r="H2" s="599"/>
      <c r="I2" s="599"/>
      <c r="J2" s="599"/>
    </row>
    <row r="3" spans="2:10" ht="20.25">
      <c r="B3" s="600" t="s">
        <v>653</v>
      </c>
      <c r="C3" s="600"/>
      <c r="D3" s="600"/>
      <c r="E3" s="600"/>
      <c r="F3" s="600"/>
      <c r="G3" s="600"/>
      <c r="H3" s="600"/>
      <c r="I3" s="600"/>
      <c r="J3" s="600"/>
    </row>
    <row r="4" spans="2:10" ht="20.25">
      <c r="B4" s="125"/>
      <c r="C4" s="125"/>
      <c r="D4" s="125"/>
      <c r="E4" s="125"/>
      <c r="F4" s="125"/>
      <c r="G4" s="125"/>
      <c r="H4" s="125"/>
      <c r="I4" s="125"/>
      <c r="J4" s="125"/>
    </row>
    <row r="5" spans="2:12" ht="15" customHeight="1">
      <c r="B5" s="899" t="s">
        <v>745</v>
      </c>
      <c r="C5" s="899"/>
      <c r="D5" s="899"/>
      <c r="E5" s="899"/>
      <c r="F5" s="899"/>
      <c r="G5" s="899"/>
      <c r="H5" s="899"/>
      <c r="I5" s="899"/>
      <c r="J5" s="899"/>
      <c r="K5" s="899"/>
      <c r="L5" s="899"/>
    </row>
    <row r="6" spans="1:3" ht="14.25">
      <c r="A6" s="595" t="s">
        <v>163</v>
      </c>
      <c r="B6" s="595"/>
      <c r="C6" s="30"/>
    </row>
    <row r="7" spans="1:12" ht="34.5" customHeight="1">
      <c r="A7" s="904" t="s">
        <v>109</v>
      </c>
      <c r="B7" s="907" t="s">
        <v>3</v>
      </c>
      <c r="C7" s="910" t="s">
        <v>24</v>
      </c>
      <c r="D7" s="910"/>
      <c r="E7" s="910"/>
      <c r="F7" s="910"/>
      <c r="G7" s="896" t="s">
        <v>25</v>
      </c>
      <c r="H7" s="897"/>
      <c r="I7" s="897"/>
      <c r="J7" s="898"/>
      <c r="K7" s="907" t="s">
        <v>393</v>
      </c>
      <c r="L7" s="900" t="s">
        <v>765</v>
      </c>
    </row>
    <row r="8" spans="1:12" ht="30.75" customHeight="1">
      <c r="A8" s="905"/>
      <c r="B8" s="908"/>
      <c r="C8" s="900" t="s">
        <v>251</v>
      </c>
      <c r="D8" s="907" t="s">
        <v>452</v>
      </c>
      <c r="E8" s="911" t="s">
        <v>95</v>
      </c>
      <c r="F8" s="912"/>
      <c r="G8" s="909" t="s">
        <v>251</v>
      </c>
      <c r="H8" s="900" t="s">
        <v>452</v>
      </c>
      <c r="I8" s="913" t="s">
        <v>95</v>
      </c>
      <c r="J8" s="914"/>
      <c r="K8" s="908"/>
      <c r="L8" s="900"/>
    </row>
    <row r="9" spans="1:15" ht="69.75" customHeight="1">
      <c r="A9" s="906"/>
      <c r="B9" s="909"/>
      <c r="C9" s="900"/>
      <c r="D9" s="909"/>
      <c r="E9" s="540" t="s">
        <v>841</v>
      </c>
      <c r="F9" s="540" t="s">
        <v>453</v>
      </c>
      <c r="G9" s="900"/>
      <c r="H9" s="900"/>
      <c r="I9" s="540" t="s">
        <v>841</v>
      </c>
      <c r="J9" s="540" t="s">
        <v>453</v>
      </c>
      <c r="K9" s="909"/>
      <c r="L9" s="900"/>
      <c r="M9" s="109"/>
      <c r="N9" s="109"/>
      <c r="O9" s="109"/>
    </row>
    <row r="10" spans="1:15" ht="19.5" customHeight="1">
      <c r="A10" s="156">
        <v>1</v>
      </c>
      <c r="B10" s="155">
        <v>2</v>
      </c>
      <c r="C10" s="156">
        <v>3</v>
      </c>
      <c r="D10" s="155">
        <v>4</v>
      </c>
      <c r="E10" s="156">
        <v>5</v>
      </c>
      <c r="F10" s="155">
        <v>6</v>
      </c>
      <c r="G10" s="156">
        <v>7</v>
      </c>
      <c r="H10" s="155">
        <v>8</v>
      </c>
      <c r="I10" s="156">
        <v>9</v>
      </c>
      <c r="J10" s="155">
        <v>10</v>
      </c>
      <c r="K10" s="156" t="s">
        <v>564</v>
      </c>
      <c r="L10" s="155">
        <v>12</v>
      </c>
      <c r="M10" s="109"/>
      <c r="N10" s="109"/>
      <c r="O10" s="109"/>
    </row>
    <row r="11" spans="1:19" s="108" customFormat="1" ht="21" customHeight="1">
      <c r="A11" s="536">
        <v>1</v>
      </c>
      <c r="B11" s="535" t="s">
        <v>862</v>
      </c>
      <c r="C11" s="537">
        <v>126533</v>
      </c>
      <c r="D11" s="537">
        <v>552</v>
      </c>
      <c r="E11" s="537">
        <v>537</v>
      </c>
      <c r="F11" s="537">
        <v>50</v>
      </c>
      <c r="G11" s="537">
        <v>83732</v>
      </c>
      <c r="H11" s="537">
        <v>548</v>
      </c>
      <c r="I11" s="537">
        <v>543</v>
      </c>
      <c r="J11" s="537">
        <v>35</v>
      </c>
      <c r="K11" s="538">
        <f>E11+F11+I11+J11</f>
        <v>1165</v>
      </c>
      <c r="L11" s="539">
        <v>0</v>
      </c>
      <c r="M11" s="109"/>
      <c r="N11" s="109"/>
      <c r="O11" s="109"/>
      <c r="P11" s="109"/>
      <c r="Q11" s="109"/>
      <c r="R11" s="109"/>
      <c r="S11" s="109"/>
    </row>
    <row r="12" spans="1:15" ht="21" customHeight="1">
      <c r="A12" s="536">
        <v>2</v>
      </c>
      <c r="B12" s="535" t="s">
        <v>863</v>
      </c>
      <c r="C12" s="537">
        <v>104794</v>
      </c>
      <c r="D12" s="537">
        <v>498</v>
      </c>
      <c r="E12" s="537">
        <v>492</v>
      </c>
      <c r="F12" s="537">
        <v>50</v>
      </c>
      <c r="G12" s="537">
        <v>79469</v>
      </c>
      <c r="H12" s="537">
        <v>504</v>
      </c>
      <c r="I12" s="537">
        <v>498</v>
      </c>
      <c r="J12" s="537">
        <v>35</v>
      </c>
      <c r="K12" s="538">
        <f aca="true" t="shared" si="0" ref="K12:K24">E12+F12+I12+J12</f>
        <v>1075</v>
      </c>
      <c r="L12" s="539">
        <v>0</v>
      </c>
      <c r="M12" s="109"/>
      <c r="N12" s="109"/>
      <c r="O12" s="109"/>
    </row>
    <row r="13" spans="1:15" ht="21" customHeight="1">
      <c r="A13" s="536">
        <v>3</v>
      </c>
      <c r="B13" s="535" t="s">
        <v>864</v>
      </c>
      <c r="C13" s="538">
        <v>32690</v>
      </c>
      <c r="D13" s="538">
        <v>428</v>
      </c>
      <c r="E13" s="538">
        <v>422</v>
      </c>
      <c r="F13" s="537">
        <v>20</v>
      </c>
      <c r="G13" s="538">
        <v>28128</v>
      </c>
      <c r="H13" s="538">
        <v>312</v>
      </c>
      <c r="I13" s="538">
        <v>310</v>
      </c>
      <c r="J13" s="537">
        <v>15</v>
      </c>
      <c r="K13" s="538">
        <f t="shared" si="0"/>
        <v>767</v>
      </c>
      <c r="L13" s="539">
        <v>0</v>
      </c>
      <c r="M13" s="109"/>
      <c r="N13" s="109"/>
      <c r="O13" s="109"/>
    </row>
    <row r="14" spans="1:12" ht="21" customHeight="1">
      <c r="A14" s="536">
        <v>4</v>
      </c>
      <c r="B14" s="535" t="s">
        <v>865</v>
      </c>
      <c r="C14" s="538">
        <v>73727</v>
      </c>
      <c r="D14" s="538">
        <v>420</v>
      </c>
      <c r="E14" s="538">
        <v>417</v>
      </c>
      <c r="F14" s="537">
        <v>40</v>
      </c>
      <c r="G14" s="538">
        <v>60361</v>
      </c>
      <c r="H14" s="538">
        <v>418</v>
      </c>
      <c r="I14" s="538">
        <v>413</v>
      </c>
      <c r="J14" s="537">
        <v>20</v>
      </c>
      <c r="K14" s="538">
        <f t="shared" si="0"/>
        <v>890</v>
      </c>
      <c r="L14" s="539">
        <v>0</v>
      </c>
    </row>
    <row r="15" spans="1:12" ht="21" customHeight="1">
      <c r="A15" s="536">
        <v>5</v>
      </c>
      <c r="B15" s="535" t="s">
        <v>866</v>
      </c>
      <c r="C15" s="538">
        <v>70049</v>
      </c>
      <c r="D15" s="538">
        <v>468</v>
      </c>
      <c r="E15" s="538">
        <v>461</v>
      </c>
      <c r="F15" s="537">
        <v>40</v>
      </c>
      <c r="G15" s="538">
        <v>54530</v>
      </c>
      <c r="H15" s="538">
        <v>502</v>
      </c>
      <c r="I15" s="538">
        <v>498</v>
      </c>
      <c r="J15" s="537">
        <v>20</v>
      </c>
      <c r="K15" s="538">
        <f t="shared" si="0"/>
        <v>1019</v>
      </c>
      <c r="L15" s="539">
        <v>0</v>
      </c>
    </row>
    <row r="16" spans="1:12" ht="21" customHeight="1">
      <c r="A16" s="536">
        <v>6</v>
      </c>
      <c r="B16" s="535" t="s">
        <v>867</v>
      </c>
      <c r="C16" s="538">
        <v>47261</v>
      </c>
      <c r="D16" s="538">
        <v>321</v>
      </c>
      <c r="E16" s="538">
        <v>308</v>
      </c>
      <c r="F16" s="537">
        <v>35</v>
      </c>
      <c r="G16" s="538">
        <v>31714</v>
      </c>
      <c r="H16" s="538">
        <v>281</v>
      </c>
      <c r="I16" s="538">
        <v>286</v>
      </c>
      <c r="J16" s="537">
        <v>20</v>
      </c>
      <c r="K16" s="538">
        <f t="shared" si="0"/>
        <v>649</v>
      </c>
      <c r="L16" s="539">
        <v>0</v>
      </c>
    </row>
    <row r="17" spans="1:12" ht="21" customHeight="1">
      <c r="A17" s="536">
        <v>7</v>
      </c>
      <c r="B17" s="535" t="s">
        <v>868</v>
      </c>
      <c r="C17" s="538">
        <v>109846</v>
      </c>
      <c r="D17" s="538">
        <v>494</v>
      </c>
      <c r="E17" s="538">
        <v>487</v>
      </c>
      <c r="F17" s="537">
        <v>55</v>
      </c>
      <c r="G17" s="538">
        <v>80676</v>
      </c>
      <c r="H17" s="538">
        <v>588</v>
      </c>
      <c r="I17" s="538">
        <v>588</v>
      </c>
      <c r="J17" s="537">
        <v>35</v>
      </c>
      <c r="K17" s="538">
        <f t="shared" si="0"/>
        <v>1165</v>
      </c>
      <c r="L17" s="539">
        <v>0</v>
      </c>
    </row>
    <row r="18" spans="1:12" ht="21" customHeight="1">
      <c r="A18" s="536">
        <v>8</v>
      </c>
      <c r="B18" s="535" t="s">
        <v>869</v>
      </c>
      <c r="C18" s="538">
        <v>135707</v>
      </c>
      <c r="D18" s="538">
        <v>539</v>
      </c>
      <c r="E18" s="538">
        <v>528</v>
      </c>
      <c r="F18" s="537">
        <v>70</v>
      </c>
      <c r="G18" s="538">
        <v>91294</v>
      </c>
      <c r="H18" s="538">
        <v>564</v>
      </c>
      <c r="I18" s="538">
        <v>559</v>
      </c>
      <c r="J18" s="537">
        <v>35</v>
      </c>
      <c r="K18" s="538">
        <f t="shared" si="0"/>
        <v>1192</v>
      </c>
      <c r="L18" s="539">
        <v>0</v>
      </c>
    </row>
    <row r="19" spans="1:12" ht="21" customHeight="1">
      <c r="A19" s="536">
        <v>9</v>
      </c>
      <c r="B19" s="535" t="s">
        <v>870</v>
      </c>
      <c r="C19" s="538">
        <v>152742</v>
      </c>
      <c r="D19" s="538">
        <v>632</v>
      </c>
      <c r="E19" s="538">
        <v>616</v>
      </c>
      <c r="F19" s="537">
        <v>80</v>
      </c>
      <c r="G19" s="538">
        <v>101647</v>
      </c>
      <c r="H19" s="538">
        <v>540</v>
      </c>
      <c r="I19" s="538">
        <v>541</v>
      </c>
      <c r="J19" s="537">
        <v>40</v>
      </c>
      <c r="K19" s="538">
        <f t="shared" si="0"/>
        <v>1277</v>
      </c>
      <c r="L19" s="539">
        <v>0</v>
      </c>
    </row>
    <row r="20" spans="1:12" ht="21" customHeight="1">
      <c r="A20" s="536">
        <v>10</v>
      </c>
      <c r="B20" s="535" t="s">
        <v>871</v>
      </c>
      <c r="C20" s="538">
        <v>326511</v>
      </c>
      <c r="D20" s="538">
        <v>980</v>
      </c>
      <c r="E20" s="538">
        <v>979</v>
      </c>
      <c r="F20" s="537">
        <v>120</v>
      </c>
      <c r="G20" s="538">
        <v>207610</v>
      </c>
      <c r="H20" s="538">
        <v>917</v>
      </c>
      <c r="I20" s="538">
        <v>896</v>
      </c>
      <c r="J20" s="537">
        <v>65</v>
      </c>
      <c r="K20" s="538">
        <f t="shared" si="0"/>
        <v>2060</v>
      </c>
      <c r="L20" s="539">
        <v>0</v>
      </c>
    </row>
    <row r="21" spans="1:12" ht="21" customHeight="1">
      <c r="A21" s="536">
        <v>11</v>
      </c>
      <c r="B21" s="535" t="s">
        <v>872</v>
      </c>
      <c r="C21" s="538">
        <v>167098</v>
      </c>
      <c r="D21" s="538">
        <v>787</v>
      </c>
      <c r="E21" s="538">
        <v>776</v>
      </c>
      <c r="F21" s="537">
        <v>85</v>
      </c>
      <c r="G21" s="538">
        <v>120492</v>
      </c>
      <c r="H21" s="538">
        <v>706</v>
      </c>
      <c r="I21" s="538">
        <v>695</v>
      </c>
      <c r="J21" s="537">
        <v>40</v>
      </c>
      <c r="K21" s="538">
        <f t="shared" si="0"/>
        <v>1596</v>
      </c>
      <c r="L21" s="539">
        <v>0</v>
      </c>
    </row>
    <row r="22" spans="1:12" ht="21" customHeight="1">
      <c r="A22" s="536">
        <v>12</v>
      </c>
      <c r="B22" s="535" t="s">
        <v>873</v>
      </c>
      <c r="C22" s="538">
        <v>52424</v>
      </c>
      <c r="D22" s="538">
        <v>187</v>
      </c>
      <c r="E22" s="538">
        <v>181</v>
      </c>
      <c r="F22" s="537">
        <v>35</v>
      </c>
      <c r="G22" s="538">
        <v>35129</v>
      </c>
      <c r="H22" s="538">
        <v>219</v>
      </c>
      <c r="I22" s="538">
        <v>217</v>
      </c>
      <c r="J22" s="537">
        <v>20</v>
      </c>
      <c r="K22" s="538">
        <f t="shared" si="0"/>
        <v>453</v>
      </c>
      <c r="L22" s="539">
        <v>0</v>
      </c>
    </row>
    <row r="23" spans="1:12" ht="21" customHeight="1">
      <c r="A23" s="536">
        <v>13</v>
      </c>
      <c r="B23" s="535" t="s">
        <v>874</v>
      </c>
      <c r="C23" s="538">
        <v>129983</v>
      </c>
      <c r="D23" s="538">
        <v>788</v>
      </c>
      <c r="E23" s="538">
        <v>785</v>
      </c>
      <c r="F23" s="537">
        <v>55</v>
      </c>
      <c r="G23" s="538">
        <v>88260</v>
      </c>
      <c r="H23" s="538">
        <v>673</v>
      </c>
      <c r="I23" s="538">
        <v>658</v>
      </c>
      <c r="J23" s="537">
        <v>35</v>
      </c>
      <c r="K23" s="538">
        <f t="shared" si="0"/>
        <v>1533</v>
      </c>
      <c r="L23" s="539">
        <v>0</v>
      </c>
    </row>
    <row r="24" spans="1:12" ht="21" customHeight="1">
      <c r="A24" s="536">
        <v>14</v>
      </c>
      <c r="B24" s="535" t="s">
        <v>875</v>
      </c>
      <c r="C24" s="538">
        <v>74391</v>
      </c>
      <c r="D24" s="538">
        <v>332</v>
      </c>
      <c r="E24" s="538">
        <v>329</v>
      </c>
      <c r="F24" s="537">
        <v>40</v>
      </c>
      <c r="G24" s="538">
        <v>50108</v>
      </c>
      <c r="H24" s="538">
        <v>356</v>
      </c>
      <c r="I24" s="538">
        <v>353</v>
      </c>
      <c r="J24" s="537">
        <v>20</v>
      </c>
      <c r="K24" s="538">
        <f t="shared" si="0"/>
        <v>742</v>
      </c>
      <c r="L24" s="539">
        <v>0</v>
      </c>
    </row>
    <row r="25" spans="1:12" ht="30" customHeight="1">
      <c r="A25" s="528" t="s">
        <v>17</v>
      </c>
      <c r="B25" s="534"/>
      <c r="C25" s="548">
        <v>1603756</v>
      </c>
      <c r="D25" s="548">
        <v>7426</v>
      </c>
      <c r="E25" s="548">
        <v>7318</v>
      </c>
      <c r="F25" s="548">
        <v>775</v>
      </c>
      <c r="G25" s="548">
        <v>1113150</v>
      </c>
      <c r="H25" s="548">
        <v>7128</v>
      </c>
      <c r="I25" s="548">
        <v>7055</v>
      </c>
      <c r="J25" s="548">
        <v>435</v>
      </c>
      <c r="K25" s="548">
        <v>15583</v>
      </c>
      <c r="L25" s="538"/>
    </row>
    <row r="26" spans="1:12" ht="17.25" customHeight="1">
      <c r="A26" s="901" t="s">
        <v>116</v>
      </c>
      <c r="B26" s="902"/>
      <c r="C26" s="902"/>
      <c r="D26" s="902"/>
      <c r="E26" s="902"/>
      <c r="F26" s="902"/>
      <c r="G26" s="902"/>
      <c r="H26" s="902"/>
      <c r="I26" s="902"/>
      <c r="J26" s="902"/>
      <c r="K26" s="903"/>
      <c r="L26" s="903"/>
    </row>
    <row r="28" spans="1:11" s="16" customFormat="1" ht="15.75" customHeight="1">
      <c r="A28" s="595" t="s">
        <v>936</v>
      </c>
      <c r="B28" s="595"/>
      <c r="C28" s="1"/>
      <c r="D28" s="15"/>
      <c r="E28" s="15"/>
      <c r="H28" s="82"/>
      <c r="I28" s="82"/>
      <c r="K28" s="82" t="s">
        <v>12</v>
      </c>
    </row>
    <row r="29" spans="10:19" s="16" customFormat="1" ht="12.75" customHeight="1">
      <c r="J29" s="590"/>
      <c r="K29" s="590"/>
      <c r="L29" s="590"/>
      <c r="M29" s="590"/>
      <c r="N29" s="590"/>
      <c r="O29" s="590"/>
      <c r="P29" s="590"/>
      <c r="Q29" s="590"/>
      <c r="R29" s="590"/>
      <c r="S29" s="590"/>
    </row>
    <row r="30" spans="10:19" s="16" customFormat="1" ht="12.75">
      <c r="J30" s="590" t="s">
        <v>973</v>
      </c>
      <c r="K30" s="590"/>
      <c r="L30" s="590"/>
      <c r="M30" s="590"/>
      <c r="N30" s="590"/>
      <c r="O30" s="590"/>
      <c r="P30" s="590"/>
      <c r="Q30" s="590"/>
      <c r="R30" s="590"/>
      <c r="S30" s="590"/>
    </row>
    <row r="31" spans="2:19" s="16" customFormat="1" ht="12.75">
      <c r="B31" s="15"/>
      <c r="C31" s="15"/>
      <c r="D31" s="15"/>
      <c r="E31" s="15"/>
      <c r="J31" s="893" t="s">
        <v>776</v>
      </c>
      <c r="K31" s="893"/>
      <c r="L31" s="893"/>
      <c r="M31" s="893"/>
      <c r="N31" s="893"/>
      <c r="O31" s="893"/>
      <c r="P31" s="893"/>
      <c r="Q31" s="893"/>
      <c r="R31" s="893"/>
      <c r="S31" s="893"/>
    </row>
    <row r="32" spans="10:19" ht="14.25">
      <c r="J32" s="894" t="s">
        <v>957</v>
      </c>
      <c r="K32" s="894"/>
      <c r="L32" s="894"/>
      <c r="M32" s="894"/>
      <c r="N32" s="553"/>
      <c r="O32" s="553"/>
      <c r="P32" s="553"/>
      <c r="Q32" s="894"/>
      <c r="R32" s="894"/>
      <c r="S32" s="894"/>
    </row>
    <row r="33" spans="10:19" ht="14.25">
      <c r="J33" s="895" t="s">
        <v>83</v>
      </c>
      <c r="K33" s="895"/>
      <c r="L33" s="895"/>
      <c r="M33" s="554"/>
      <c r="N33" s="295"/>
      <c r="O33" s="554"/>
      <c r="P33" s="554"/>
      <c r="Q33" s="895"/>
      <c r="R33" s="895"/>
      <c r="S33" s="895"/>
    </row>
  </sheetData>
  <sheetProtection/>
  <mergeCells count="26">
    <mergeCell ref="J29:S29"/>
    <mergeCell ref="J30:S30"/>
    <mergeCell ref="E8:F8"/>
    <mergeCell ref="I8:J8"/>
    <mergeCell ref="A28:B28"/>
    <mergeCell ref="C8:C9"/>
    <mergeCell ref="H8:H9"/>
    <mergeCell ref="G8:G9"/>
    <mergeCell ref="D8:D9"/>
    <mergeCell ref="B5:L5"/>
    <mergeCell ref="L7:L9"/>
    <mergeCell ref="A26:L26"/>
    <mergeCell ref="A7:A9"/>
    <mergeCell ref="B7:B9"/>
    <mergeCell ref="K7:K9"/>
    <mergeCell ref="C7:F7"/>
    <mergeCell ref="J31:S31"/>
    <mergeCell ref="Q32:S32"/>
    <mergeCell ref="Q33:S33"/>
    <mergeCell ref="J32:M32"/>
    <mergeCell ref="J33:L33"/>
    <mergeCell ref="K1:L1"/>
    <mergeCell ref="B2:J2"/>
    <mergeCell ref="B3:J3"/>
    <mergeCell ref="G7:J7"/>
    <mergeCell ref="A6:B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66.xml><?xml version="1.0" encoding="utf-8"?>
<worksheet xmlns="http://schemas.openxmlformats.org/spreadsheetml/2006/main" xmlns:r="http://schemas.openxmlformats.org/officeDocument/2006/relationships">
  <sheetPr>
    <pageSetUpPr fitToPage="1"/>
  </sheetPr>
  <dimension ref="A1:IO35"/>
  <sheetViews>
    <sheetView zoomScale="90" zoomScaleNormal="90" zoomScaleSheetLayoutView="100" zoomScalePageLayoutView="0" workbookViewId="0" topLeftCell="A7">
      <selection activeCell="R32" sqref="R32:U32"/>
    </sheetView>
  </sheetViews>
  <sheetFormatPr defaultColWidth="9.140625" defaultRowHeight="12.75"/>
  <cols>
    <col min="1" max="1" width="4.7109375" style="176" customWidth="1"/>
    <col min="2" max="2" width="17.7109375" style="176" customWidth="1"/>
    <col min="3" max="5" width="7.8515625" style="176" customWidth="1"/>
    <col min="6" max="6" width="9.7109375" style="176" customWidth="1"/>
    <col min="7" max="8" width="7.8515625" style="176" customWidth="1"/>
    <col min="9" max="9" width="9.00390625" style="176" customWidth="1"/>
    <col min="10" max="11" width="7.8515625" style="176" customWidth="1"/>
    <col min="12" max="14" width="8.00390625" style="176" customWidth="1"/>
    <col min="15" max="15" width="9.140625" style="176" customWidth="1"/>
    <col min="16" max="17" width="8.00390625" style="176" customWidth="1"/>
    <col min="18" max="18" width="9.140625" style="176" customWidth="1"/>
    <col min="19" max="20" width="8.00390625" style="176" customWidth="1"/>
    <col min="21" max="21" width="9.57421875" style="176" customWidth="1"/>
    <col min="22" max="23" width="8.00390625" style="176" customWidth="1"/>
    <col min="24" max="16384" width="9.140625" style="176" customWidth="1"/>
  </cols>
  <sheetData>
    <row r="1" spans="15:21" ht="15">
      <c r="O1" s="923" t="s">
        <v>569</v>
      </c>
      <c r="P1" s="923"/>
      <c r="Q1" s="923"/>
      <c r="R1" s="923"/>
      <c r="S1" s="923"/>
      <c r="T1" s="923"/>
      <c r="U1" s="923"/>
    </row>
    <row r="2" spans="6:21" ht="15.75">
      <c r="F2" s="177" t="s">
        <v>0</v>
      </c>
      <c r="G2" s="177"/>
      <c r="H2" s="177"/>
      <c r="I2" s="178"/>
      <c r="J2" s="178"/>
      <c r="K2" s="178"/>
      <c r="L2" s="178"/>
      <c r="M2" s="178"/>
      <c r="N2" s="178"/>
      <c r="O2" s="178"/>
      <c r="P2" s="178"/>
      <c r="Q2" s="178"/>
      <c r="R2" s="178"/>
      <c r="S2" s="178"/>
      <c r="T2" s="178"/>
      <c r="U2" s="178"/>
    </row>
    <row r="3" spans="6:21" ht="15.75">
      <c r="F3" s="177"/>
      <c r="G3" s="177"/>
      <c r="H3" s="177"/>
      <c r="I3" s="178"/>
      <c r="J3" s="178"/>
      <c r="K3" s="178"/>
      <c r="L3" s="178"/>
      <c r="M3" s="178"/>
      <c r="N3" s="178"/>
      <c r="O3" s="178"/>
      <c r="P3" s="178"/>
      <c r="Q3" s="178"/>
      <c r="R3" s="178"/>
      <c r="S3" s="178"/>
      <c r="T3" s="178"/>
      <c r="U3" s="178"/>
    </row>
    <row r="4" spans="2:21" ht="18">
      <c r="B4" s="924" t="s">
        <v>653</v>
      </c>
      <c r="C4" s="924"/>
      <c r="D4" s="924"/>
      <c r="E4" s="924"/>
      <c r="F4" s="924"/>
      <c r="G4" s="924"/>
      <c r="H4" s="924"/>
      <c r="I4" s="924"/>
      <c r="J4" s="924"/>
      <c r="K4" s="924"/>
      <c r="L4" s="924"/>
      <c r="M4" s="924"/>
      <c r="N4" s="924"/>
      <c r="O4" s="924"/>
      <c r="P4" s="924"/>
      <c r="Q4" s="924"/>
      <c r="R4" s="924"/>
      <c r="S4" s="924"/>
      <c r="T4" s="924"/>
      <c r="U4" s="924"/>
    </row>
    <row r="6" spans="2:21" ht="15.75">
      <c r="B6" s="925" t="s">
        <v>837</v>
      </c>
      <c r="C6" s="925"/>
      <c r="D6" s="925"/>
      <c r="E6" s="925"/>
      <c r="F6" s="925"/>
      <c r="G6" s="925"/>
      <c r="H6" s="925"/>
      <c r="I6" s="925"/>
      <c r="J6" s="925"/>
      <c r="K6" s="925"/>
      <c r="L6" s="925"/>
      <c r="M6" s="925"/>
      <c r="N6" s="925"/>
      <c r="O6" s="925"/>
      <c r="P6" s="925"/>
      <c r="Q6" s="925"/>
      <c r="R6" s="925"/>
      <c r="S6" s="925"/>
      <c r="T6" s="925"/>
      <c r="U6" s="925"/>
    </row>
    <row r="8" spans="1:2" ht="12.75">
      <c r="A8" s="917" t="s">
        <v>931</v>
      </c>
      <c r="B8" s="917"/>
    </row>
    <row r="9" spans="1:23" ht="18">
      <c r="A9" s="179"/>
      <c r="B9" s="179"/>
      <c r="V9" s="929" t="s">
        <v>259</v>
      </c>
      <c r="W9" s="929"/>
    </row>
    <row r="10" spans="1:249" ht="12.75" customHeight="1">
      <c r="A10" s="930" t="s">
        <v>2</v>
      </c>
      <c r="B10" s="930" t="s">
        <v>110</v>
      </c>
      <c r="C10" s="932" t="s">
        <v>24</v>
      </c>
      <c r="D10" s="933"/>
      <c r="E10" s="933"/>
      <c r="F10" s="933"/>
      <c r="G10" s="933"/>
      <c r="H10" s="933"/>
      <c r="I10" s="933"/>
      <c r="J10" s="933"/>
      <c r="K10" s="934"/>
      <c r="L10" s="932" t="s">
        <v>25</v>
      </c>
      <c r="M10" s="933"/>
      <c r="N10" s="933"/>
      <c r="O10" s="933"/>
      <c r="P10" s="933"/>
      <c r="Q10" s="933"/>
      <c r="R10" s="933"/>
      <c r="S10" s="933"/>
      <c r="T10" s="934"/>
      <c r="U10" s="935" t="s">
        <v>141</v>
      </c>
      <c r="V10" s="936"/>
      <c r="W10" s="937"/>
      <c r="X10" s="181"/>
      <c r="Y10" s="181"/>
      <c r="Z10" s="181"/>
      <c r="AA10" s="181"/>
      <c r="AB10" s="181"/>
      <c r="AC10" s="182"/>
      <c r="AD10" s="183"/>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row>
    <row r="11" spans="1:249" ht="12.75" customHeight="1">
      <c r="A11" s="931"/>
      <c r="B11" s="931"/>
      <c r="C11" s="926" t="s">
        <v>175</v>
      </c>
      <c r="D11" s="927"/>
      <c r="E11" s="928"/>
      <c r="F11" s="926" t="s">
        <v>176</v>
      </c>
      <c r="G11" s="927"/>
      <c r="H11" s="928"/>
      <c r="I11" s="926" t="s">
        <v>17</v>
      </c>
      <c r="J11" s="927"/>
      <c r="K11" s="928"/>
      <c r="L11" s="926" t="s">
        <v>175</v>
      </c>
      <c r="M11" s="927"/>
      <c r="N11" s="928"/>
      <c r="O11" s="926" t="s">
        <v>176</v>
      </c>
      <c r="P11" s="927"/>
      <c r="Q11" s="928"/>
      <c r="R11" s="926" t="s">
        <v>17</v>
      </c>
      <c r="S11" s="927"/>
      <c r="T11" s="928"/>
      <c r="U11" s="938"/>
      <c r="V11" s="939"/>
      <c r="W11" s="940"/>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row>
    <row r="12" spans="1:249" ht="12.75">
      <c r="A12" s="180"/>
      <c r="B12" s="180"/>
      <c r="C12" s="184" t="s">
        <v>260</v>
      </c>
      <c r="D12" s="185" t="s">
        <v>42</v>
      </c>
      <c r="E12" s="186" t="s">
        <v>43</v>
      </c>
      <c r="F12" s="184" t="s">
        <v>260</v>
      </c>
      <c r="G12" s="185" t="s">
        <v>42</v>
      </c>
      <c r="H12" s="186" t="s">
        <v>43</v>
      </c>
      <c r="I12" s="184" t="s">
        <v>260</v>
      </c>
      <c r="J12" s="185" t="s">
        <v>42</v>
      </c>
      <c r="K12" s="186" t="s">
        <v>43</v>
      </c>
      <c r="L12" s="184" t="s">
        <v>260</v>
      </c>
      <c r="M12" s="185" t="s">
        <v>42</v>
      </c>
      <c r="N12" s="186" t="s">
        <v>43</v>
      </c>
      <c r="O12" s="184" t="s">
        <v>260</v>
      </c>
      <c r="P12" s="185" t="s">
        <v>42</v>
      </c>
      <c r="Q12" s="186" t="s">
        <v>43</v>
      </c>
      <c r="R12" s="184" t="s">
        <v>260</v>
      </c>
      <c r="S12" s="185" t="s">
        <v>42</v>
      </c>
      <c r="T12" s="186" t="s">
        <v>43</v>
      </c>
      <c r="U12" s="180" t="s">
        <v>260</v>
      </c>
      <c r="V12" s="180" t="s">
        <v>42</v>
      </c>
      <c r="W12" s="180" t="s">
        <v>43</v>
      </c>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row>
    <row r="13" spans="1:249" ht="12.75">
      <c r="A13" s="180">
        <v>1</v>
      </c>
      <c r="B13" s="180">
        <v>2</v>
      </c>
      <c r="C13" s="180">
        <v>3</v>
      </c>
      <c r="D13" s="180">
        <v>4</v>
      </c>
      <c r="E13" s="180">
        <v>5</v>
      </c>
      <c r="F13" s="180">
        <v>7</v>
      </c>
      <c r="G13" s="180">
        <v>8</v>
      </c>
      <c r="H13" s="180">
        <v>9</v>
      </c>
      <c r="I13" s="180">
        <v>11</v>
      </c>
      <c r="J13" s="180">
        <v>12</v>
      </c>
      <c r="K13" s="180">
        <v>13</v>
      </c>
      <c r="L13" s="180">
        <v>15</v>
      </c>
      <c r="M13" s="180">
        <v>16</v>
      </c>
      <c r="N13" s="180">
        <v>17</v>
      </c>
      <c r="O13" s="180">
        <v>19</v>
      </c>
      <c r="P13" s="180">
        <v>20</v>
      </c>
      <c r="Q13" s="180">
        <v>21</v>
      </c>
      <c r="R13" s="180">
        <v>23</v>
      </c>
      <c r="S13" s="180">
        <v>24</v>
      </c>
      <c r="T13" s="180">
        <v>25</v>
      </c>
      <c r="U13" s="180">
        <v>27</v>
      </c>
      <c r="V13" s="180">
        <v>28</v>
      </c>
      <c r="W13" s="180">
        <v>29</v>
      </c>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row>
    <row r="14" spans="1:249" ht="12.75" customHeight="1">
      <c r="A14" s="921" t="s">
        <v>252</v>
      </c>
      <c r="B14" s="922"/>
      <c r="C14" s="180"/>
      <c r="D14" s="180"/>
      <c r="E14" s="180"/>
      <c r="F14" s="180"/>
      <c r="G14" s="180"/>
      <c r="H14" s="180"/>
      <c r="I14" s="180"/>
      <c r="J14" s="180"/>
      <c r="K14" s="180"/>
      <c r="L14" s="180"/>
      <c r="M14" s="180"/>
      <c r="N14" s="180"/>
      <c r="O14" s="180"/>
      <c r="P14" s="180"/>
      <c r="Q14" s="180"/>
      <c r="R14" s="180"/>
      <c r="S14" s="180"/>
      <c r="T14" s="180"/>
      <c r="U14" s="188"/>
      <c r="V14" s="189"/>
      <c r="W14" s="189"/>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row>
    <row r="15" spans="1:23" ht="28.5" customHeight="1">
      <c r="A15" s="190">
        <v>1</v>
      </c>
      <c r="B15" s="191" t="s">
        <v>126</v>
      </c>
      <c r="C15" s="549">
        <v>847.78</v>
      </c>
      <c r="D15" s="549">
        <v>86.31</v>
      </c>
      <c r="E15" s="549">
        <v>16.45</v>
      </c>
      <c r="F15" s="549">
        <v>0</v>
      </c>
      <c r="G15" s="549">
        <v>0</v>
      </c>
      <c r="H15" s="549">
        <v>0</v>
      </c>
      <c r="I15" s="549">
        <f>C15+F15</f>
        <v>847.78</v>
      </c>
      <c r="J15" s="549">
        <f aca="true" t="shared" si="0" ref="J15:K19">D15+G15</f>
        <v>86.31</v>
      </c>
      <c r="K15" s="549">
        <f t="shared" si="0"/>
        <v>16.45</v>
      </c>
      <c r="L15" s="549">
        <v>945.28</v>
      </c>
      <c r="M15" s="549">
        <v>96.23</v>
      </c>
      <c r="N15" s="549">
        <v>18.34</v>
      </c>
      <c r="O15" s="549">
        <v>0</v>
      </c>
      <c r="P15" s="549">
        <v>0</v>
      </c>
      <c r="Q15" s="549">
        <v>0</v>
      </c>
      <c r="R15" s="549">
        <f>L15+O15</f>
        <v>945.28</v>
      </c>
      <c r="S15" s="549">
        <f aca="true" t="shared" si="1" ref="S15:T19">M15+P15</f>
        <v>96.23</v>
      </c>
      <c r="T15" s="549">
        <f t="shared" si="1"/>
        <v>18.34</v>
      </c>
      <c r="U15" s="549">
        <f>I15+R15</f>
        <v>1793.06</v>
      </c>
      <c r="V15" s="549">
        <f aca="true" t="shared" si="2" ref="V15:W19">J15+S15</f>
        <v>182.54000000000002</v>
      </c>
      <c r="W15" s="549">
        <f t="shared" si="2"/>
        <v>34.79</v>
      </c>
    </row>
    <row r="16" spans="1:23" ht="28.5" customHeight="1">
      <c r="A16" s="190">
        <v>2</v>
      </c>
      <c r="B16" s="193" t="s">
        <v>493</v>
      </c>
      <c r="C16" s="549">
        <v>7008.38</v>
      </c>
      <c r="D16" s="549">
        <v>713.49</v>
      </c>
      <c r="E16" s="549">
        <v>135.94</v>
      </c>
      <c r="F16" s="549">
        <v>15599.26</v>
      </c>
      <c r="G16" s="549">
        <v>1588.08</v>
      </c>
      <c r="H16" s="549">
        <v>302.58</v>
      </c>
      <c r="I16" s="549">
        <f>C16+F16</f>
        <v>22607.64</v>
      </c>
      <c r="J16" s="549">
        <f t="shared" si="0"/>
        <v>2301.5699999999997</v>
      </c>
      <c r="K16" s="549">
        <f t="shared" si="0"/>
        <v>438.52</v>
      </c>
      <c r="L16" s="549">
        <v>7793.41</v>
      </c>
      <c r="M16" s="549">
        <v>793.41</v>
      </c>
      <c r="N16" s="549">
        <v>151.17</v>
      </c>
      <c r="O16" s="549">
        <v>9011.85</v>
      </c>
      <c r="P16" s="549">
        <v>917.45</v>
      </c>
      <c r="Q16" s="549">
        <v>174.8</v>
      </c>
      <c r="R16" s="549">
        <f>L16+O16</f>
        <v>16805.260000000002</v>
      </c>
      <c r="S16" s="549">
        <f t="shared" si="1"/>
        <v>1710.8600000000001</v>
      </c>
      <c r="T16" s="549">
        <f t="shared" si="1"/>
        <v>325.97</v>
      </c>
      <c r="U16" s="549">
        <f>I16+R16</f>
        <v>39412.9</v>
      </c>
      <c r="V16" s="549">
        <f t="shared" si="2"/>
        <v>4012.43</v>
      </c>
      <c r="W16" s="549">
        <f t="shared" si="2"/>
        <v>764.49</v>
      </c>
    </row>
    <row r="17" spans="1:23" ht="28.5" customHeight="1">
      <c r="A17" s="190">
        <v>3</v>
      </c>
      <c r="B17" s="193" t="s">
        <v>130</v>
      </c>
      <c r="C17" s="549">
        <v>438.87</v>
      </c>
      <c r="D17" s="549">
        <v>44.68</v>
      </c>
      <c r="E17" s="549">
        <v>8.51</v>
      </c>
      <c r="F17" s="549">
        <v>6290.44</v>
      </c>
      <c r="G17" s="549">
        <v>640.4</v>
      </c>
      <c r="H17" s="549">
        <v>122.02</v>
      </c>
      <c r="I17" s="549">
        <f>C17+F17</f>
        <v>6729.3099999999995</v>
      </c>
      <c r="J17" s="549">
        <f t="shared" si="0"/>
        <v>685.0799999999999</v>
      </c>
      <c r="K17" s="549">
        <f t="shared" si="0"/>
        <v>130.53</v>
      </c>
      <c r="L17" s="549">
        <v>404.73</v>
      </c>
      <c r="M17" s="549">
        <v>41.2</v>
      </c>
      <c r="N17" s="549">
        <v>7.85</v>
      </c>
      <c r="O17" s="549">
        <v>6381.18</v>
      </c>
      <c r="P17" s="549">
        <v>649.64</v>
      </c>
      <c r="Q17" s="549">
        <v>123.78</v>
      </c>
      <c r="R17" s="549">
        <f>L17+O17</f>
        <v>6785.91</v>
      </c>
      <c r="S17" s="549">
        <f t="shared" si="1"/>
        <v>690.84</v>
      </c>
      <c r="T17" s="549">
        <f t="shared" si="1"/>
        <v>131.63</v>
      </c>
      <c r="U17" s="549">
        <f>I17+R17</f>
        <v>13515.22</v>
      </c>
      <c r="V17" s="549">
        <f t="shared" si="2"/>
        <v>1375.92</v>
      </c>
      <c r="W17" s="549">
        <f t="shared" si="2"/>
        <v>262.15999999999997</v>
      </c>
    </row>
    <row r="18" spans="1:23" ht="28.5" customHeight="1">
      <c r="A18" s="190">
        <v>4</v>
      </c>
      <c r="B18" s="193" t="s">
        <v>128</v>
      </c>
      <c r="C18" s="549">
        <v>211.95</v>
      </c>
      <c r="D18" s="549">
        <v>21.58</v>
      </c>
      <c r="E18" s="549">
        <v>4.11</v>
      </c>
      <c r="F18" s="549">
        <v>395.63</v>
      </c>
      <c r="G18" s="549">
        <v>40.28</v>
      </c>
      <c r="H18" s="549">
        <v>7.67</v>
      </c>
      <c r="I18" s="549">
        <f>C18+F18</f>
        <v>607.5799999999999</v>
      </c>
      <c r="J18" s="549">
        <f t="shared" si="0"/>
        <v>61.86</v>
      </c>
      <c r="K18" s="549">
        <f t="shared" si="0"/>
        <v>11.780000000000001</v>
      </c>
      <c r="L18" s="549">
        <v>236.33</v>
      </c>
      <c r="M18" s="549">
        <v>24.06</v>
      </c>
      <c r="N18" s="549">
        <v>4.58</v>
      </c>
      <c r="O18" s="549">
        <v>441.12</v>
      </c>
      <c r="P18" s="549">
        <v>44.91</v>
      </c>
      <c r="Q18" s="549">
        <v>8.56</v>
      </c>
      <c r="R18" s="549">
        <f>L18+O18</f>
        <v>677.45</v>
      </c>
      <c r="S18" s="549">
        <f t="shared" si="1"/>
        <v>68.97</v>
      </c>
      <c r="T18" s="549">
        <f t="shared" si="1"/>
        <v>13.14</v>
      </c>
      <c r="U18" s="549">
        <f>I18+R18</f>
        <v>1285.03</v>
      </c>
      <c r="V18" s="549">
        <f t="shared" si="2"/>
        <v>130.82999999999998</v>
      </c>
      <c r="W18" s="549">
        <f t="shared" si="2"/>
        <v>24.92</v>
      </c>
    </row>
    <row r="19" spans="1:23" ht="28.5" customHeight="1">
      <c r="A19" s="190">
        <v>5</v>
      </c>
      <c r="B19" s="191" t="s">
        <v>129</v>
      </c>
      <c r="C19" s="549">
        <v>153.12</v>
      </c>
      <c r="D19" s="549">
        <v>15.59</v>
      </c>
      <c r="E19" s="549">
        <v>2.97</v>
      </c>
      <c r="F19" s="549">
        <v>0</v>
      </c>
      <c r="G19" s="549">
        <v>0</v>
      </c>
      <c r="H19" s="549">
        <v>0</v>
      </c>
      <c r="I19" s="549">
        <f>C19+F19</f>
        <v>153.12</v>
      </c>
      <c r="J19" s="549">
        <f t="shared" si="0"/>
        <v>15.59</v>
      </c>
      <c r="K19" s="549">
        <f t="shared" si="0"/>
        <v>2.97</v>
      </c>
      <c r="L19" s="549">
        <v>168.84</v>
      </c>
      <c r="M19" s="549">
        <v>17.19</v>
      </c>
      <c r="N19" s="549">
        <v>3.27</v>
      </c>
      <c r="O19" s="549">
        <v>0</v>
      </c>
      <c r="P19" s="549">
        <v>0</v>
      </c>
      <c r="Q19" s="549">
        <v>0</v>
      </c>
      <c r="R19" s="549">
        <f>L19+O19</f>
        <v>168.84</v>
      </c>
      <c r="S19" s="549">
        <f t="shared" si="1"/>
        <v>17.19</v>
      </c>
      <c r="T19" s="549">
        <f t="shared" si="1"/>
        <v>3.27</v>
      </c>
      <c r="U19" s="549">
        <f>I19+R19</f>
        <v>321.96000000000004</v>
      </c>
      <c r="V19" s="549">
        <f t="shared" si="2"/>
        <v>32.78</v>
      </c>
      <c r="W19" s="549">
        <f t="shared" si="2"/>
        <v>6.24</v>
      </c>
    </row>
    <row r="20" spans="1:23" ht="28.5" customHeight="1">
      <c r="A20" s="915" t="s">
        <v>31</v>
      </c>
      <c r="B20" s="916"/>
      <c r="C20" s="549">
        <f>C15+C16+C17+C18+C19</f>
        <v>8660.100000000002</v>
      </c>
      <c r="D20" s="549">
        <f aca="true" t="shared" si="3" ref="D20:W20">D15+D16+D17+D18+D19</f>
        <v>881.65</v>
      </c>
      <c r="E20" s="549">
        <f t="shared" si="3"/>
        <v>167.98</v>
      </c>
      <c r="F20" s="549">
        <f t="shared" si="3"/>
        <v>22285.33</v>
      </c>
      <c r="G20" s="549">
        <f t="shared" si="3"/>
        <v>2268.76</v>
      </c>
      <c r="H20" s="549">
        <f t="shared" si="3"/>
        <v>432.27</v>
      </c>
      <c r="I20" s="549">
        <f t="shared" si="3"/>
        <v>30945.429999999997</v>
      </c>
      <c r="J20" s="549">
        <f t="shared" si="3"/>
        <v>3150.41</v>
      </c>
      <c r="K20" s="549">
        <f t="shared" si="3"/>
        <v>600.25</v>
      </c>
      <c r="L20" s="549">
        <f t="shared" si="3"/>
        <v>9548.59</v>
      </c>
      <c r="M20" s="549">
        <f t="shared" si="3"/>
        <v>972.09</v>
      </c>
      <c r="N20" s="549">
        <f t="shared" si="3"/>
        <v>185.21</v>
      </c>
      <c r="O20" s="549">
        <f t="shared" si="3"/>
        <v>15834.150000000001</v>
      </c>
      <c r="P20" s="549">
        <f t="shared" si="3"/>
        <v>1612.0000000000002</v>
      </c>
      <c r="Q20" s="549">
        <f t="shared" si="3"/>
        <v>307.14000000000004</v>
      </c>
      <c r="R20" s="549">
        <f t="shared" si="3"/>
        <v>25382.74</v>
      </c>
      <c r="S20" s="549">
        <f t="shared" si="3"/>
        <v>2584.09</v>
      </c>
      <c r="T20" s="549">
        <f t="shared" si="3"/>
        <v>492.34999999999997</v>
      </c>
      <c r="U20" s="549">
        <f t="shared" si="3"/>
        <v>56328.17</v>
      </c>
      <c r="V20" s="549">
        <f t="shared" si="3"/>
        <v>5734.5</v>
      </c>
      <c r="W20" s="549">
        <f t="shared" si="3"/>
        <v>1092.6000000000001</v>
      </c>
    </row>
    <row r="21" spans="1:23" ht="30" customHeight="1">
      <c r="A21" s="921" t="s">
        <v>253</v>
      </c>
      <c r="B21" s="922"/>
      <c r="C21" s="192"/>
      <c r="D21" s="192"/>
      <c r="E21" s="192"/>
      <c r="F21" s="192"/>
      <c r="G21" s="192"/>
      <c r="H21" s="192"/>
      <c r="I21" s="192"/>
      <c r="J21" s="192"/>
      <c r="K21" s="192"/>
      <c r="L21" s="192"/>
      <c r="M21" s="192"/>
      <c r="N21" s="192"/>
      <c r="O21" s="192"/>
      <c r="P21" s="192"/>
      <c r="Q21" s="192"/>
      <c r="R21" s="192"/>
      <c r="S21" s="192"/>
      <c r="T21" s="192"/>
      <c r="U21" s="192"/>
      <c r="V21" s="192"/>
      <c r="W21" s="192"/>
    </row>
    <row r="22" spans="1:23" ht="20.25" customHeight="1">
      <c r="A22" s="190">
        <v>6</v>
      </c>
      <c r="B22" s="191" t="s">
        <v>131</v>
      </c>
      <c r="C22" s="192"/>
      <c r="D22" s="192"/>
      <c r="E22" s="192"/>
      <c r="F22" s="192"/>
      <c r="G22" s="192"/>
      <c r="H22" s="192"/>
      <c r="I22" s="192"/>
      <c r="J22" s="192"/>
      <c r="K22" s="192"/>
      <c r="L22" s="192"/>
      <c r="M22" s="192"/>
      <c r="N22" s="192"/>
      <c r="O22" s="192"/>
      <c r="P22" s="192"/>
      <c r="Q22" s="192"/>
      <c r="R22" s="192"/>
      <c r="S22" s="192"/>
      <c r="T22" s="192"/>
      <c r="U22" s="192"/>
      <c r="V22" s="192"/>
      <c r="W22" s="192"/>
    </row>
    <row r="23" spans="1:23" ht="20.25" customHeight="1">
      <c r="A23" s="190">
        <v>7</v>
      </c>
      <c r="B23" s="191" t="s">
        <v>132</v>
      </c>
      <c r="C23" s="192">
        <v>33.44</v>
      </c>
      <c r="D23" s="192">
        <v>3.41</v>
      </c>
      <c r="E23" s="192">
        <v>0.65</v>
      </c>
      <c r="F23" s="192">
        <v>0</v>
      </c>
      <c r="G23" s="192">
        <v>0</v>
      </c>
      <c r="H23" s="192">
        <v>0</v>
      </c>
      <c r="I23" s="192">
        <f>C23+F23</f>
        <v>33.44</v>
      </c>
      <c r="J23" s="192">
        <f>D23+G23</f>
        <v>3.41</v>
      </c>
      <c r="K23" s="192">
        <f>E23+H23</f>
        <v>0.65</v>
      </c>
      <c r="L23" s="192">
        <v>32.24</v>
      </c>
      <c r="M23" s="192">
        <v>3.28</v>
      </c>
      <c r="N23" s="192">
        <v>0.63</v>
      </c>
      <c r="O23" s="192">
        <v>0</v>
      </c>
      <c r="P23" s="192">
        <v>0</v>
      </c>
      <c r="Q23" s="192">
        <v>0</v>
      </c>
      <c r="R23" s="192">
        <f>L23+O23</f>
        <v>32.24</v>
      </c>
      <c r="S23" s="192">
        <f>M23+P23</f>
        <v>3.28</v>
      </c>
      <c r="T23" s="192">
        <f>N23+Q23</f>
        <v>0.63</v>
      </c>
      <c r="U23" s="192">
        <f>I23+R23</f>
        <v>65.68</v>
      </c>
      <c r="V23" s="192">
        <f>J23+S23</f>
        <v>6.6899999999999995</v>
      </c>
      <c r="W23" s="192">
        <f>K23+T23</f>
        <v>1.28</v>
      </c>
    </row>
    <row r="24" spans="1:23" ht="20.25" customHeight="1">
      <c r="A24" s="915" t="s">
        <v>954</v>
      </c>
      <c r="B24" s="916"/>
      <c r="C24" s="192">
        <f>C23</f>
        <v>33.44</v>
      </c>
      <c r="D24" s="192">
        <f aca="true" t="shared" si="4" ref="D24:W24">D23</f>
        <v>3.41</v>
      </c>
      <c r="E24" s="192">
        <f t="shared" si="4"/>
        <v>0.65</v>
      </c>
      <c r="F24" s="192">
        <f t="shared" si="4"/>
        <v>0</v>
      </c>
      <c r="G24" s="192">
        <f t="shared" si="4"/>
        <v>0</v>
      </c>
      <c r="H24" s="192">
        <f t="shared" si="4"/>
        <v>0</v>
      </c>
      <c r="I24" s="192">
        <f t="shared" si="4"/>
        <v>33.44</v>
      </c>
      <c r="J24" s="192">
        <f t="shared" si="4"/>
        <v>3.41</v>
      </c>
      <c r="K24" s="192">
        <f t="shared" si="4"/>
        <v>0.65</v>
      </c>
      <c r="L24" s="192">
        <f t="shared" si="4"/>
        <v>32.24</v>
      </c>
      <c r="M24" s="192">
        <f t="shared" si="4"/>
        <v>3.28</v>
      </c>
      <c r="N24" s="192">
        <f t="shared" si="4"/>
        <v>0.63</v>
      </c>
      <c r="O24" s="192">
        <f t="shared" si="4"/>
        <v>0</v>
      </c>
      <c r="P24" s="192">
        <f t="shared" si="4"/>
        <v>0</v>
      </c>
      <c r="Q24" s="192">
        <f t="shared" si="4"/>
        <v>0</v>
      </c>
      <c r="R24" s="192">
        <f t="shared" si="4"/>
        <v>32.24</v>
      </c>
      <c r="S24" s="192">
        <f t="shared" si="4"/>
        <v>3.28</v>
      </c>
      <c r="T24" s="192">
        <f t="shared" si="4"/>
        <v>0.63</v>
      </c>
      <c r="U24" s="192">
        <f t="shared" si="4"/>
        <v>65.68</v>
      </c>
      <c r="V24" s="192">
        <f t="shared" si="4"/>
        <v>6.6899999999999995</v>
      </c>
      <c r="W24" s="192">
        <f t="shared" si="4"/>
        <v>1.28</v>
      </c>
    </row>
    <row r="25" spans="1:23" ht="24" customHeight="1">
      <c r="A25" s="915" t="s">
        <v>35</v>
      </c>
      <c r="B25" s="916"/>
      <c r="C25" s="549">
        <f>C20+C24</f>
        <v>8693.540000000003</v>
      </c>
      <c r="D25" s="549">
        <f aca="true" t="shared" si="5" ref="D25:W25">D20+D24</f>
        <v>885.06</v>
      </c>
      <c r="E25" s="549">
        <f t="shared" si="5"/>
        <v>168.63</v>
      </c>
      <c r="F25" s="549">
        <f t="shared" si="5"/>
        <v>22285.33</v>
      </c>
      <c r="G25" s="549">
        <f t="shared" si="5"/>
        <v>2268.76</v>
      </c>
      <c r="H25" s="549">
        <f t="shared" si="5"/>
        <v>432.27</v>
      </c>
      <c r="I25" s="549">
        <f t="shared" si="5"/>
        <v>30978.869999999995</v>
      </c>
      <c r="J25" s="549">
        <f t="shared" si="5"/>
        <v>3153.8199999999997</v>
      </c>
      <c r="K25" s="549">
        <f t="shared" si="5"/>
        <v>600.9</v>
      </c>
      <c r="L25" s="549">
        <f t="shared" si="5"/>
        <v>9580.83</v>
      </c>
      <c r="M25" s="549">
        <f t="shared" si="5"/>
        <v>975.37</v>
      </c>
      <c r="N25" s="549">
        <f t="shared" si="5"/>
        <v>185.84</v>
      </c>
      <c r="O25" s="549">
        <f t="shared" si="5"/>
        <v>15834.150000000001</v>
      </c>
      <c r="P25" s="549">
        <f t="shared" si="5"/>
        <v>1612.0000000000002</v>
      </c>
      <c r="Q25" s="549">
        <f t="shared" si="5"/>
        <v>307.14000000000004</v>
      </c>
      <c r="R25" s="549">
        <f t="shared" si="5"/>
        <v>25414.980000000003</v>
      </c>
      <c r="S25" s="549">
        <f t="shared" si="5"/>
        <v>2587.3700000000003</v>
      </c>
      <c r="T25" s="549">
        <f t="shared" si="5"/>
        <v>492.97999999999996</v>
      </c>
      <c r="U25" s="549">
        <f t="shared" si="5"/>
        <v>56393.85</v>
      </c>
      <c r="V25" s="549">
        <f t="shared" si="5"/>
        <v>5741.19</v>
      </c>
      <c r="W25" s="549">
        <f t="shared" si="5"/>
        <v>1093.88</v>
      </c>
    </row>
    <row r="26" spans="1:2" ht="12.75">
      <c r="A26" s="194"/>
      <c r="B26" s="194"/>
    </row>
    <row r="30" spans="1:21" ht="12.75">
      <c r="A30" s="918"/>
      <c r="B30" s="918"/>
      <c r="C30" s="918"/>
      <c r="D30" s="918"/>
      <c r="E30" s="918"/>
      <c r="F30" s="918"/>
      <c r="G30" s="918"/>
      <c r="H30" s="918"/>
      <c r="I30" s="918"/>
      <c r="J30" s="195"/>
      <c r="K30" s="195"/>
      <c r="L30" s="195"/>
      <c r="M30" s="195"/>
      <c r="N30" s="195"/>
      <c r="O30" s="918"/>
      <c r="P30" s="918"/>
      <c r="Q30" s="918"/>
      <c r="R30" s="918"/>
      <c r="S30" s="918"/>
      <c r="T30" s="918"/>
      <c r="U30" s="918"/>
    </row>
    <row r="32" spans="1:21" ht="15.75">
      <c r="A32" s="196" t="s">
        <v>941</v>
      </c>
      <c r="B32" s="196"/>
      <c r="C32" s="196"/>
      <c r="D32" s="196"/>
      <c r="E32" s="196"/>
      <c r="F32" s="196"/>
      <c r="G32" s="196"/>
      <c r="H32" s="196"/>
      <c r="I32" s="196"/>
      <c r="J32" s="196"/>
      <c r="K32" s="196"/>
      <c r="L32" s="196"/>
      <c r="M32" s="196"/>
      <c r="N32" s="196"/>
      <c r="R32" s="920" t="s">
        <v>973</v>
      </c>
      <c r="S32" s="920"/>
      <c r="T32" s="920"/>
      <c r="U32" s="920"/>
    </row>
    <row r="33" spans="1:21" ht="15.75">
      <c r="A33" s="919" t="s">
        <v>13</v>
      </c>
      <c r="B33" s="919"/>
      <c r="C33" s="919"/>
      <c r="D33" s="919"/>
      <c r="E33" s="919"/>
      <c r="F33" s="919"/>
      <c r="G33" s="919"/>
      <c r="H33" s="919"/>
      <c r="I33" s="919"/>
      <c r="J33" s="919"/>
      <c r="K33" s="919"/>
      <c r="L33" s="919"/>
      <c r="M33" s="919"/>
      <c r="N33" s="919"/>
      <c r="O33" s="919"/>
      <c r="P33" s="919"/>
      <c r="Q33" s="919"/>
      <c r="R33" s="919"/>
      <c r="S33" s="919"/>
      <c r="T33" s="919"/>
      <c r="U33" s="919"/>
    </row>
    <row r="34" spans="1:21" ht="15.75">
      <c r="A34" s="919" t="s">
        <v>955</v>
      </c>
      <c r="B34" s="919"/>
      <c r="C34" s="919"/>
      <c r="D34" s="919"/>
      <c r="E34" s="919"/>
      <c r="F34" s="919"/>
      <c r="G34" s="919"/>
      <c r="H34" s="919"/>
      <c r="I34" s="919"/>
      <c r="J34" s="919"/>
      <c r="K34" s="919"/>
      <c r="L34" s="919"/>
      <c r="M34" s="919"/>
      <c r="N34" s="919"/>
      <c r="O34" s="919"/>
      <c r="P34" s="919"/>
      <c r="Q34" s="919"/>
      <c r="R34" s="919"/>
      <c r="S34" s="919"/>
      <c r="T34" s="919"/>
      <c r="U34" s="919"/>
    </row>
    <row r="35" spans="18:23" ht="12.75">
      <c r="R35" s="917" t="s">
        <v>83</v>
      </c>
      <c r="S35" s="917"/>
      <c r="T35" s="917"/>
      <c r="U35" s="917"/>
      <c r="V35" s="917"/>
      <c r="W35" s="917"/>
    </row>
  </sheetData>
  <sheetProtection/>
  <mergeCells count="27">
    <mergeCell ref="A14:B14"/>
    <mergeCell ref="O11:Q11"/>
    <mergeCell ref="V9:W9"/>
    <mergeCell ref="A10:A11"/>
    <mergeCell ref="B10:B11"/>
    <mergeCell ref="C10:K10"/>
    <mergeCell ref="L10:T10"/>
    <mergeCell ref="U10:W11"/>
    <mergeCell ref="R11:T11"/>
    <mergeCell ref="O1:U1"/>
    <mergeCell ref="B4:U4"/>
    <mergeCell ref="B6:U6"/>
    <mergeCell ref="A8:B8"/>
    <mergeCell ref="C11:E11"/>
    <mergeCell ref="F11:H11"/>
    <mergeCell ref="I11:K11"/>
    <mergeCell ref="L11:N11"/>
    <mergeCell ref="A25:B25"/>
    <mergeCell ref="A20:B20"/>
    <mergeCell ref="A24:B24"/>
    <mergeCell ref="R35:W35"/>
    <mergeCell ref="A30:I30"/>
    <mergeCell ref="O30:U30"/>
    <mergeCell ref="A33:U33"/>
    <mergeCell ref="R32:U32"/>
    <mergeCell ref="A34:U34"/>
    <mergeCell ref="A21:B2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colBreaks count="1" manualBreakCount="1">
    <brk id="23" max="65535" man="1"/>
  </colBreaks>
</worksheet>
</file>

<file path=xl/worksheets/sheet67.xml><?xml version="1.0" encoding="utf-8"?>
<worksheet xmlns="http://schemas.openxmlformats.org/spreadsheetml/2006/main" xmlns:r="http://schemas.openxmlformats.org/officeDocument/2006/relationships">
  <sheetPr>
    <pageSetUpPr fitToPage="1"/>
  </sheetPr>
  <dimension ref="A1:P39"/>
  <sheetViews>
    <sheetView zoomScaleSheetLayoutView="78" zoomScalePageLayoutView="0" workbookViewId="0" topLeftCell="A10">
      <selection activeCell="I30" sqref="I30:J30"/>
    </sheetView>
  </sheetViews>
  <sheetFormatPr defaultColWidth="9.140625" defaultRowHeight="12.75"/>
  <cols>
    <col min="1" max="1" width="7.421875" style="167" customWidth="1"/>
    <col min="2" max="2" width="24.57421875" style="167" customWidth="1"/>
    <col min="3" max="3" width="11.00390625" style="167" customWidth="1"/>
    <col min="4" max="4" width="10.00390625" style="167" customWidth="1"/>
    <col min="5" max="5" width="11.8515625" style="167" customWidth="1"/>
    <col min="6" max="6" width="12.140625" style="167" customWidth="1"/>
    <col min="7" max="7" width="13.28125" style="167" customWidth="1"/>
    <col min="8" max="8" width="14.57421875" style="167" customWidth="1"/>
    <col min="9" max="9" width="12.7109375" style="167" customWidth="1"/>
    <col min="10" max="10" width="14.00390625" style="167" customWidth="1"/>
    <col min="11" max="11" width="10.8515625" style="167" customWidth="1"/>
    <col min="12" max="12" width="10.7109375" style="167" customWidth="1"/>
    <col min="13" max="16384" width="9.140625" style="167" customWidth="1"/>
  </cols>
  <sheetData>
    <row r="1" spans="5:10" s="87" customFormat="1" ht="12.75">
      <c r="E1" s="946"/>
      <c r="F1" s="946"/>
      <c r="G1" s="946"/>
      <c r="H1" s="946"/>
      <c r="I1" s="946"/>
      <c r="J1" s="321" t="s">
        <v>766</v>
      </c>
    </row>
    <row r="2" spans="1:10" s="87" customFormat="1" ht="15">
      <c r="A2" s="947" t="s">
        <v>0</v>
      </c>
      <c r="B2" s="947"/>
      <c r="C2" s="947"/>
      <c r="D2" s="947"/>
      <c r="E2" s="947"/>
      <c r="F2" s="947"/>
      <c r="G2" s="947"/>
      <c r="H2" s="947"/>
      <c r="I2" s="947"/>
      <c r="J2" s="947"/>
    </row>
    <row r="3" spans="1:10" s="87" customFormat="1" ht="20.25">
      <c r="A3" s="659" t="s">
        <v>653</v>
      </c>
      <c r="B3" s="659"/>
      <c r="C3" s="659"/>
      <c r="D3" s="659"/>
      <c r="E3" s="659"/>
      <c r="F3" s="659"/>
      <c r="G3" s="659"/>
      <c r="H3" s="659"/>
      <c r="I3" s="659"/>
      <c r="J3" s="659"/>
    </row>
    <row r="4" s="87" customFormat="1" ht="14.25" customHeight="1"/>
    <row r="5" spans="1:12" ht="19.5" customHeight="1">
      <c r="A5" s="948" t="s">
        <v>767</v>
      </c>
      <c r="B5" s="948"/>
      <c r="C5" s="948"/>
      <c r="D5" s="948"/>
      <c r="E5" s="948"/>
      <c r="F5" s="948"/>
      <c r="G5" s="948"/>
      <c r="H5" s="948"/>
      <c r="I5" s="948"/>
      <c r="J5" s="948"/>
      <c r="K5" s="948"/>
      <c r="L5" s="948"/>
    </row>
    <row r="6" spans="1:10" ht="13.5" customHeight="1">
      <c r="A6" s="322"/>
      <c r="B6" s="322"/>
      <c r="C6" s="322"/>
      <c r="D6" s="322"/>
      <c r="E6" s="322"/>
      <c r="F6" s="322"/>
      <c r="G6" s="322"/>
      <c r="H6" s="322"/>
      <c r="I6" s="322"/>
      <c r="J6" s="322"/>
    </row>
    <row r="7" ht="0.75" customHeight="1"/>
    <row r="8" spans="1:12" ht="12.75">
      <c r="A8" s="945" t="s">
        <v>956</v>
      </c>
      <c r="B8" s="945"/>
      <c r="C8" s="323"/>
      <c r="H8" s="949" t="s">
        <v>822</v>
      </c>
      <c r="I8" s="949"/>
      <c r="J8" s="949"/>
      <c r="K8" s="949"/>
      <c r="L8" s="949"/>
    </row>
    <row r="9" spans="1:16" ht="18" customHeight="1">
      <c r="A9" s="811" t="s">
        <v>2</v>
      </c>
      <c r="B9" s="811" t="s">
        <v>36</v>
      </c>
      <c r="C9" s="943" t="s">
        <v>768</v>
      </c>
      <c r="D9" s="943"/>
      <c r="E9" s="943" t="s">
        <v>127</v>
      </c>
      <c r="F9" s="943"/>
      <c r="G9" s="943" t="s">
        <v>769</v>
      </c>
      <c r="H9" s="943"/>
      <c r="I9" s="943" t="s">
        <v>128</v>
      </c>
      <c r="J9" s="943"/>
      <c r="K9" s="943" t="s">
        <v>129</v>
      </c>
      <c r="L9" s="943"/>
      <c r="O9" s="324"/>
      <c r="P9" s="325"/>
    </row>
    <row r="10" spans="1:12" ht="44.25" customHeight="1">
      <c r="A10" s="811"/>
      <c r="B10" s="811"/>
      <c r="C10" s="91" t="s">
        <v>770</v>
      </c>
      <c r="D10" s="91" t="s">
        <v>771</v>
      </c>
      <c r="E10" s="91" t="s">
        <v>772</v>
      </c>
      <c r="F10" s="91" t="s">
        <v>773</v>
      </c>
      <c r="G10" s="91" t="s">
        <v>772</v>
      </c>
      <c r="H10" s="91" t="s">
        <v>773</v>
      </c>
      <c r="I10" s="91" t="s">
        <v>770</v>
      </c>
      <c r="J10" s="91" t="s">
        <v>771</v>
      </c>
      <c r="K10" s="91" t="s">
        <v>770</v>
      </c>
      <c r="L10" s="91" t="s">
        <v>771</v>
      </c>
    </row>
    <row r="11" spans="1:12" ht="12.75">
      <c r="A11" s="91">
        <v>1</v>
      </c>
      <c r="B11" s="91">
        <v>2</v>
      </c>
      <c r="C11" s="91">
        <v>3</v>
      </c>
      <c r="D11" s="91">
        <v>4</v>
      </c>
      <c r="E11" s="91">
        <v>5</v>
      </c>
      <c r="F11" s="91">
        <v>6</v>
      </c>
      <c r="G11" s="91">
        <v>7</v>
      </c>
      <c r="H11" s="91">
        <v>8</v>
      </c>
      <c r="I11" s="91">
        <v>9</v>
      </c>
      <c r="J11" s="91">
        <v>10</v>
      </c>
      <c r="K11" s="91">
        <v>11</v>
      </c>
      <c r="L11" s="91">
        <v>12</v>
      </c>
    </row>
    <row r="12" spans="1:12" ht="12.75">
      <c r="A12" s="326">
        <v>1</v>
      </c>
      <c r="B12" s="535" t="s">
        <v>862</v>
      </c>
      <c r="C12" s="324">
        <v>0</v>
      </c>
      <c r="D12" s="324">
        <v>0</v>
      </c>
      <c r="E12" s="324">
        <v>0</v>
      </c>
      <c r="F12" s="324">
        <v>0</v>
      </c>
      <c r="G12" s="324">
        <v>0</v>
      </c>
      <c r="H12" s="324">
        <v>0</v>
      </c>
      <c r="I12" s="324">
        <v>0</v>
      </c>
      <c r="J12" s="324">
        <v>0</v>
      </c>
      <c r="K12" s="324">
        <v>0</v>
      </c>
      <c r="L12" s="324"/>
    </row>
    <row r="13" spans="1:12" ht="12.75">
      <c r="A13" s="326">
        <v>2</v>
      </c>
      <c r="B13" s="535" t="s">
        <v>863</v>
      </c>
      <c r="C13" s="324">
        <v>0</v>
      </c>
      <c r="D13" s="324">
        <v>0</v>
      </c>
      <c r="E13" s="324">
        <v>0</v>
      </c>
      <c r="F13" s="324">
        <v>0</v>
      </c>
      <c r="G13" s="324">
        <v>0</v>
      </c>
      <c r="H13" s="324">
        <v>0</v>
      </c>
      <c r="I13" s="324">
        <v>0</v>
      </c>
      <c r="J13" s="324">
        <v>0</v>
      </c>
      <c r="K13" s="324">
        <v>0</v>
      </c>
      <c r="L13" s="324"/>
    </row>
    <row r="14" spans="1:12" ht="12.75">
      <c r="A14" s="326">
        <v>3</v>
      </c>
      <c r="B14" s="535" t="s">
        <v>864</v>
      </c>
      <c r="C14" s="324">
        <v>0</v>
      </c>
      <c r="D14" s="324">
        <v>0</v>
      </c>
      <c r="E14" s="324">
        <v>0</v>
      </c>
      <c r="F14" s="324">
        <v>0</v>
      </c>
      <c r="G14" s="324">
        <v>0</v>
      </c>
      <c r="H14" s="324">
        <v>0</v>
      </c>
      <c r="I14" s="324">
        <v>0</v>
      </c>
      <c r="J14" s="324">
        <v>0</v>
      </c>
      <c r="K14" s="324">
        <v>0</v>
      </c>
      <c r="L14" s="324"/>
    </row>
    <row r="15" spans="1:12" ht="12.75">
      <c r="A15" s="326">
        <v>4</v>
      </c>
      <c r="B15" s="535" t="s">
        <v>865</v>
      </c>
      <c r="C15" s="324">
        <v>0</v>
      </c>
      <c r="D15" s="324">
        <v>0</v>
      </c>
      <c r="E15" s="324">
        <v>0</v>
      </c>
      <c r="F15" s="324">
        <v>0</v>
      </c>
      <c r="G15" s="324">
        <v>0</v>
      </c>
      <c r="H15" s="324">
        <v>0</v>
      </c>
      <c r="I15" s="324">
        <v>0</v>
      </c>
      <c r="J15" s="324">
        <v>0</v>
      </c>
      <c r="K15" s="324">
        <v>0</v>
      </c>
      <c r="L15" s="324"/>
    </row>
    <row r="16" spans="1:12" ht="12.75">
      <c r="A16" s="326">
        <v>5</v>
      </c>
      <c r="B16" s="535" t="s">
        <v>866</v>
      </c>
      <c r="C16" s="324">
        <v>0</v>
      </c>
      <c r="D16" s="324">
        <v>0</v>
      </c>
      <c r="E16" s="324">
        <v>0</v>
      </c>
      <c r="F16" s="324">
        <v>0</v>
      </c>
      <c r="G16" s="324">
        <v>0</v>
      </c>
      <c r="H16" s="324">
        <v>0</v>
      </c>
      <c r="I16" s="324">
        <v>0</v>
      </c>
      <c r="J16" s="324">
        <v>0</v>
      </c>
      <c r="K16" s="324">
        <v>0</v>
      </c>
      <c r="L16" s="324"/>
    </row>
    <row r="17" spans="1:12" ht="12.75">
      <c r="A17" s="326">
        <v>6</v>
      </c>
      <c r="B17" s="535" t="s">
        <v>867</v>
      </c>
      <c r="C17" s="324">
        <v>0</v>
      </c>
      <c r="D17" s="324">
        <v>0</v>
      </c>
      <c r="E17" s="324">
        <v>0</v>
      </c>
      <c r="F17" s="324">
        <v>0</v>
      </c>
      <c r="G17" s="324">
        <v>0</v>
      </c>
      <c r="H17" s="324">
        <v>0</v>
      </c>
      <c r="I17" s="324">
        <v>0</v>
      </c>
      <c r="J17" s="324">
        <v>0</v>
      </c>
      <c r="K17" s="324">
        <v>0</v>
      </c>
      <c r="L17" s="324"/>
    </row>
    <row r="18" spans="1:12" ht="12.75">
      <c r="A18" s="326">
        <v>7</v>
      </c>
      <c r="B18" s="535" t="s">
        <v>868</v>
      </c>
      <c r="C18" s="324">
        <v>0</v>
      </c>
      <c r="D18" s="324">
        <v>0</v>
      </c>
      <c r="E18" s="324">
        <v>0</v>
      </c>
      <c r="F18" s="324">
        <v>0</v>
      </c>
      <c r="G18" s="324">
        <v>0</v>
      </c>
      <c r="H18" s="324">
        <v>0</v>
      </c>
      <c r="I18" s="324">
        <v>0</v>
      </c>
      <c r="J18" s="324">
        <v>0</v>
      </c>
      <c r="K18" s="324">
        <v>0</v>
      </c>
      <c r="L18" s="324"/>
    </row>
    <row r="19" spans="1:12" ht="12.75">
      <c r="A19" s="326">
        <v>8</v>
      </c>
      <c r="B19" s="535" t="s">
        <v>869</v>
      </c>
      <c r="C19" s="324">
        <v>0</v>
      </c>
      <c r="D19" s="324">
        <v>0</v>
      </c>
      <c r="E19" s="324">
        <v>0</v>
      </c>
      <c r="F19" s="324">
        <v>0</v>
      </c>
      <c r="G19" s="324">
        <v>0</v>
      </c>
      <c r="H19" s="324">
        <v>0</v>
      </c>
      <c r="I19" s="324">
        <v>0</v>
      </c>
      <c r="J19" s="324">
        <v>0</v>
      </c>
      <c r="K19" s="324">
        <v>0</v>
      </c>
      <c r="L19" s="324"/>
    </row>
    <row r="20" spans="1:12" ht="12.75">
      <c r="A20" s="326">
        <v>9</v>
      </c>
      <c r="B20" s="535" t="s">
        <v>870</v>
      </c>
      <c r="C20" s="324">
        <v>0</v>
      </c>
      <c r="D20" s="324">
        <v>0</v>
      </c>
      <c r="E20" s="324">
        <v>0</v>
      </c>
      <c r="F20" s="324">
        <v>0</v>
      </c>
      <c r="G20" s="324">
        <v>0</v>
      </c>
      <c r="H20" s="324">
        <v>0</v>
      </c>
      <c r="I20" s="324">
        <v>0</v>
      </c>
      <c r="J20" s="324">
        <v>0</v>
      </c>
      <c r="K20" s="324">
        <v>0</v>
      </c>
      <c r="L20" s="324"/>
    </row>
    <row r="21" spans="1:12" ht="12.75">
      <c r="A21" s="326">
        <v>10</v>
      </c>
      <c r="B21" s="535" t="s">
        <v>871</v>
      </c>
      <c r="C21" s="324">
        <v>0</v>
      </c>
      <c r="D21" s="324">
        <v>0</v>
      </c>
      <c r="E21" s="324">
        <v>0</v>
      </c>
      <c r="F21" s="324">
        <v>0</v>
      </c>
      <c r="G21" s="324">
        <v>0</v>
      </c>
      <c r="H21" s="324">
        <v>0</v>
      </c>
      <c r="I21" s="324">
        <v>0</v>
      </c>
      <c r="J21" s="324">
        <v>0</v>
      </c>
      <c r="K21" s="324">
        <v>0</v>
      </c>
      <c r="L21" s="324"/>
    </row>
    <row r="22" spans="1:12" ht="12.75">
      <c r="A22" s="326">
        <v>11</v>
      </c>
      <c r="B22" s="535" t="s">
        <v>872</v>
      </c>
      <c r="C22" s="324">
        <v>0</v>
      </c>
      <c r="D22" s="324">
        <v>0</v>
      </c>
      <c r="E22" s="324">
        <v>0</v>
      </c>
      <c r="F22" s="324">
        <v>0</v>
      </c>
      <c r="G22" s="324">
        <v>0</v>
      </c>
      <c r="H22" s="324">
        <v>0</v>
      </c>
      <c r="I22" s="324">
        <v>0</v>
      </c>
      <c r="J22" s="324">
        <v>0</v>
      </c>
      <c r="K22" s="324">
        <v>0</v>
      </c>
      <c r="L22" s="324"/>
    </row>
    <row r="23" spans="1:12" ht="12.75">
      <c r="A23" s="326">
        <v>12</v>
      </c>
      <c r="B23" s="535" t="s">
        <v>873</v>
      </c>
      <c r="C23" s="324">
        <v>0</v>
      </c>
      <c r="D23" s="324">
        <v>0</v>
      </c>
      <c r="E23" s="324">
        <v>0</v>
      </c>
      <c r="F23" s="324">
        <v>0</v>
      </c>
      <c r="G23" s="324">
        <v>0</v>
      </c>
      <c r="H23" s="324">
        <v>0</v>
      </c>
      <c r="I23" s="324">
        <v>0</v>
      </c>
      <c r="J23" s="324">
        <v>0</v>
      </c>
      <c r="K23" s="324">
        <v>0</v>
      </c>
      <c r="L23" s="324"/>
    </row>
    <row r="24" spans="1:12" ht="12.75">
      <c r="A24" s="326">
        <v>13</v>
      </c>
      <c r="B24" s="535" t="s">
        <v>874</v>
      </c>
      <c r="C24" s="324">
        <v>0</v>
      </c>
      <c r="D24" s="324">
        <v>0</v>
      </c>
      <c r="E24" s="324">
        <v>0</v>
      </c>
      <c r="F24" s="324">
        <v>0</v>
      </c>
      <c r="G24" s="324">
        <v>0</v>
      </c>
      <c r="H24" s="324">
        <v>0</v>
      </c>
      <c r="I24" s="324">
        <v>0</v>
      </c>
      <c r="J24" s="324">
        <v>0</v>
      </c>
      <c r="K24" s="324">
        <v>0</v>
      </c>
      <c r="L24" s="324"/>
    </row>
    <row r="25" spans="1:12" ht="12.75">
      <c r="A25" s="326">
        <v>14</v>
      </c>
      <c r="B25" s="535" t="s">
        <v>875</v>
      </c>
      <c r="C25" s="324">
        <v>0</v>
      </c>
      <c r="D25" s="324">
        <v>0</v>
      </c>
      <c r="E25" s="324">
        <v>0</v>
      </c>
      <c r="F25" s="324">
        <v>0</v>
      </c>
      <c r="G25" s="324">
        <v>0</v>
      </c>
      <c r="H25" s="324">
        <v>0</v>
      </c>
      <c r="I25" s="324">
        <v>0</v>
      </c>
      <c r="J25" s="324">
        <v>0</v>
      </c>
      <c r="K25" s="324">
        <v>0</v>
      </c>
      <c r="L25" s="324"/>
    </row>
    <row r="26" spans="1:12" ht="12.75">
      <c r="A26" s="825" t="s">
        <v>17</v>
      </c>
      <c r="B26" s="826"/>
      <c r="C26" s="324">
        <v>0</v>
      </c>
      <c r="D26" s="324">
        <v>0</v>
      </c>
      <c r="E26" s="324">
        <v>0</v>
      </c>
      <c r="F26" s="324">
        <v>0</v>
      </c>
      <c r="G26" s="324">
        <v>0</v>
      </c>
      <c r="H26" s="324">
        <v>0</v>
      </c>
      <c r="I26" s="324">
        <v>0</v>
      </c>
      <c r="J26" s="324">
        <v>0</v>
      </c>
      <c r="K26" s="324">
        <v>0</v>
      </c>
      <c r="L26" s="324"/>
    </row>
    <row r="27" spans="1:10" ht="12.75">
      <c r="A27" s="97"/>
      <c r="B27" s="118"/>
      <c r="C27" s="118"/>
      <c r="D27" s="325"/>
      <c r="E27" s="325"/>
      <c r="F27" s="325"/>
      <c r="G27" s="325"/>
      <c r="H27" s="325"/>
      <c r="I27" s="325"/>
      <c r="J27" s="325"/>
    </row>
    <row r="28" spans="1:10" ht="12.75">
      <c r="A28" s="97"/>
      <c r="B28" s="118"/>
      <c r="C28" s="118"/>
      <c r="D28" s="325"/>
      <c r="E28" s="325"/>
      <c r="F28" s="325"/>
      <c r="G28" s="325"/>
      <c r="H28" s="325"/>
      <c r="I28" s="325"/>
      <c r="J28" s="325"/>
    </row>
    <row r="29" spans="1:10" ht="12.75">
      <c r="A29" s="97"/>
      <c r="B29" s="118"/>
      <c r="C29" s="118"/>
      <c r="D29" s="325"/>
      <c r="E29" s="325"/>
      <c r="F29" s="325"/>
      <c r="G29" s="325"/>
      <c r="H29" s="325"/>
      <c r="I29" s="325"/>
      <c r="J29" s="325"/>
    </row>
    <row r="30" spans="1:10" ht="15.75" customHeight="1">
      <c r="A30" s="99" t="s">
        <v>936</v>
      </c>
      <c r="B30" s="99"/>
      <c r="C30" s="99"/>
      <c r="D30" s="99"/>
      <c r="E30" s="99"/>
      <c r="F30" s="99"/>
      <c r="G30" s="99"/>
      <c r="I30" s="942" t="s">
        <v>973</v>
      </c>
      <c r="J30" s="942"/>
    </row>
    <row r="31" spans="1:10" ht="12.75" customHeight="1">
      <c r="A31" s="944" t="s">
        <v>776</v>
      </c>
      <c r="B31" s="944"/>
      <c r="C31" s="944"/>
      <c r="D31" s="944"/>
      <c r="E31" s="944"/>
      <c r="F31" s="944"/>
      <c r="G31" s="944"/>
      <c r="H31" s="944"/>
      <c r="I31" s="944"/>
      <c r="J31" s="944"/>
    </row>
    <row r="32" spans="1:11" ht="12.75" customHeight="1">
      <c r="A32" s="327"/>
      <c r="B32" s="327"/>
      <c r="C32" s="327"/>
      <c r="D32" s="327"/>
      <c r="E32" s="327"/>
      <c r="F32" s="327"/>
      <c r="G32" s="327"/>
      <c r="H32" s="942" t="s">
        <v>948</v>
      </c>
      <c r="I32" s="942"/>
      <c r="J32" s="942"/>
      <c r="K32" s="942"/>
    </row>
    <row r="33" spans="1:10" ht="12.75">
      <c r="A33" s="99"/>
      <c r="B33" s="99"/>
      <c r="C33" s="99"/>
      <c r="E33" s="99"/>
      <c r="H33" s="945" t="s">
        <v>83</v>
      </c>
      <c r="I33" s="945"/>
      <c r="J33" s="945"/>
    </row>
    <row r="37" spans="1:10" ht="12.75">
      <c r="A37" s="941"/>
      <c r="B37" s="941"/>
      <c r="C37" s="941"/>
      <c r="D37" s="941"/>
      <c r="E37" s="941"/>
      <c r="F37" s="941"/>
      <c r="G37" s="941"/>
      <c r="H37" s="941"/>
      <c r="I37" s="941"/>
      <c r="J37" s="941"/>
    </row>
    <row r="39" spans="1:10" ht="12.75">
      <c r="A39" s="941"/>
      <c r="B39" s="941"/>
      <c r="C39" s="941"/>
      <c r="D39" s="941"/>
      <c r="E39" s="941"/>
      <c r="F39" s="941"/>
      <c r="G39" s="941"/>
      <c r="H39" s="941"/>
      <c r="I39" s="941"/>
      <c r="J39" s="941"/>
    </row>
  </sheetData>
  <sheetProtection/>
  <mergeCells count="20">
    <mergeCell ref="I30:J30"/>
    <mergeCell ref="A31:J31"/>
    <mergeCell ref="H33:J33"/>
    <mergeCell ref="A37:J37"/>
    <mergeCell ref="E1:I1"/>
    <mergeCell ref="A2:J2"/>
    <mergeCell ref="A3:J3"/>
    <mergeCell ref="A8:B8"/>
    <mergeCell ref="A5:L5"/>
    <mergeCell ref="H8:L8"/>
    <mergeCell ref="A26:B26"/>
    <mergeCell ref="A39:J39"/>
    <mergeCell ref="H32:K32"/>
    <mergeCell ref="A9:A10"/>
    <mergeCell ref="B9:B10"/>
    <mergeCell ref="C9:D9"/>
    <mergeCell ref="E9:F9"/>
    <mergeCell ref="G9:H9"/>
    <mergeCell ref="I9:J9"/>
    <mergeCell ref="K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68.xml><?xml version="1.0" encoding="utf-8"?>
<worksheet xmlns="http://schemas.openxmlformats.org/spreadsheetml/2006/main" xmlns:r="http://schemas.openxmlformats.org/officeDocument/2006/relationships">
  <sheetPr>
    <pageSetUpPr fitToPage="1"/>
  </sheetPr>
  <dimension ref="A1:P39"/>
  <sheetViews>
    <sheetView zoomScaleSheetLayoutView="78" zoomScalePageLayoutView="0" workbookViewId="0" topLeftCell="A7">
      <selection activeCell="I30" sqref="I30:J30"/>
    </sheetView>
  </sheetViews>
  <sheetFormatPr defaultColWidth="9.140625" defaultRowHeight="12.75"/>
  <cols>
    <col min="1" max="1" width="7.421875" style="167" customWidth="1"/>
    <col min="2" max="2" width="17.140625" style="167" customWidth="1"/>
    <col min="3" max="3" width="11.00390625" style="167" customWidth="1"/>
    <col min="4" max="4" width="10.00390625" style="167" customWidth="1"/>
    <col min="5" max="5" width="11.8515625" style="167" customWidth="1"/>
    <col min="6" max="6" width="12.140625" style="167" customWidth="1"/>
    <col min="7" max="7" width="13.28125" style="167" customWidth="1"/>
    <col min="8" max="8" width="14.57421875" style="167" customWidth="1"/>
    <col min="9" max="9" width="12.00390625" style="167" customWidth="1"/>
    <col min="10" max="10" width="13.140625" style="167" customWidth="1"/>
    <col min="11" max="11" width="10.8515625" style="167" customWidth="1"/>
    <col min="12" max="12" width="10.7109375" style="167" customWidth="1"/>
    <col min="13" max="16384" width="9.140625" style="167" customWidth="1"/>
  </cols>
  <sheetData>
    <row r="1" spans="5:10" s="87" customFormat="1" ht="12.75">
      <c r="E1" s="946"/>
      <c r="F1" s="946"/>
      <c r="G1" s="946"/>
      <c r="H1" s="946"/>
      <c r="I1" s="946"/>
      <c r="J1" s="321" t="s">
        <v>774</v>
      </c>
    </row>
    <row r="2" spans="1:10" s="87" customFormat="1" ht="15">
      <c r="A2" s="947" t="s">
        <v>0</v>
      </c>
      <c r="B2" s="947"/>
      <c r="C2" s="947"/>
      <c r="D2" s="947"/>
      <c r="E2" s="947"/>
      <c r="F2" s="947"/>
      <c r="G2" s="947"/>
      <c r="H2" s="947"/>
      <c r="I2" s="947"/>
      <c r="J2" s="947"/>
    </row>
    <row r="3" spans="1:10" s="87" customFormat="1" ht="20.25">
      <c r="A3" s="659" t="s">
        <v>653</v>
      </c>
      <c r="B3" s="659"/>
      <c r="C3" s="659"/>
      <c r="D3" s="659"/>
      <c r="E3" s="659"/>
      <c r="F3" s="659"/>
      <c r="G3" s="659"/>
      <c r="H3" s="659"/>
      <c r="I3" s="659"/>
      <c r="J3" s="659"/>
    </row>
    <row r="4" s="87" customFormat="1" ht="14.25" customHeight="1"/>
    <row r="5" spans="1:12" ht="16.5" customHeight="1">
      <c r="A5" s="948" t="s">
        <v>775</v>
      </c>
      <c r="B5" s="948"/>
      <c r="C5" s="948"/>
      <c r="D5" s="948"/>
      <c r="E5" s="948"/>
      <c r="F5" s="948"/>
      <c r="G5" s="948"/>
      <c r="H5" s="948"/>
      <c r="I5" s="948"/>
      <c r="J5" s="948"/>
      <c r="K5" s="948"/>
      <c r="L5" s="948"/>
    </row>
    <row r="6" spans="1:10" ht="13.5" customHeight="1">
      <c r="A6" s="322"/>
      <c r="B6" s="322"/>
      <c r="C6" s="322"/>
      <c r="D6" s="322"/>
      <c r="E6" s="322"/>
      <c r="F6" s="322"/>
      <c r="G6" s="322"/>
      <c r="H6" s="322"/>
      <c r="I6" s="322"/>
      <c r="J6" s="322"/>
    </row>
    <row r="7" ht="0.75" customHeight="1"/>
    <row r="8" spans="1:12" ht="12.75">
      <c r="A8" s="945" t="s">
        <v>956</v>
      </c>
      <c r="B8" s="945"/>
      <c r="C8" s="323"/>
      <c r="H8" s="949" t="s">
        <v>822</v>
      </c>
      <c r="I8" s="949"/>
      <c r="J8" s="949"/>
      <c r="K8" s="949"/>
      <c r="L8" s="949"/>
    </row>
    <row r="9" spans="1:16" ht="21" customHeight="1">
      <c r="A9" s="811" t="s">
        <v>2</v>
      </c>
      <c r="B9" s="811" t="s">
        <v>36</v>
      </c>
      <c r="C9" s="943" t="s">
        <v>768</v>
      </c>
      <c r="D9" s="943"/>
      <c r="E9" s="943" t="s">
        <v>127</v>
      </c>
      <c r="F9" s="943"/>
      <c r="G9" s="943" t="s">
        <v>769</v>
      </c>
      <c r="H9" s="943"/>
      <c r="I9" s="943" t="s">
        <v>128</v>
      </c>
      <c r="J9" s="943"/>
      <c r="K9" s="943" t="s">
        <v>129</v>
      </c>
      <c r="L9" s="943"/>
      <c r="O9" s="324"/>
      <c r="P9" s="325"/>
    </row>
    <row r="10" spans="1:12" ht="45" customHeight="1">
      <c r="A10" s="811"/>
      <c r="B10" s="811"/>
      <c r="C10" s="91" t="s">
        <v>770</v>
      </c>
      <c r="D10" s="91" t="s">
        <v>771</v>
      </c>
      <c r="E10" s="91" t="s">
        <v>772</v>
      </c>
      <c r="F10" s="91" t="s">
        <v>773</v>
      </c>
      <c r="G10" s="91" t="s">
        <v>772</v>
      </c>
      <c r="H10" s="91" t="s">
        <v>773</v>
      </c>
      <c r="I10" s="91" t="s">
        <v>770</v>
      </c>
      <c r="J10" s="91" t="s">
        <v>771</v>
      </c>
      <c r="K10" s="91" t="s">
        <v>770</v>
      </c>
      <c r="L10" s="91" t="s">
        <v>771</v>
      </c>
    </row>
    <row r="11" spans="1:12" ht="12.75">
      <c r="A11" s="91">
        <v>1</v>
      </c>
      <c r="B11" s="91">
        <v>2</v>
      </c>
      <c r="C11" s="91">
        <v>3</v>
      </c>
      <c r="D11" s="91">
        <v>4</v>
      </c>
      <c r="E11" s="91">
        <v>5</v>
      </c>
      <c r="F11" s="91">
        <v>6</v>
      </c>
      <c r="G11" s="91">
        <v>7</v>
      </c>
      <c r="H11" s="91">
        <v>8</v>
      </c>
      <c r="I11" s="91">
        <v>9</v>
      </c>
      <c r="J11" s="91">
        <v>10</v>
      </c>
      <c r="K11" s="91">
        <v>11</v>
      </c>
      <c r="L11" s="91">
        <v>12</v>
      </c>
    </row>
    <row r="12" spans="1:12" ht="12.75">
      <c r="A12" s="326">
        <v>1</v>
      </c>
      <c r="B12" s="535" t="s">
        <v>862</v>
      </c>
      <c r="C12" s="324">
        <v>0</v>
      </c>
      <c r="D12" s="324">
        <v>0</v>
      </c>
      <c r="E12" s="324">
        <v>0</v>
      </c>
      <c r="F12" s="324">
        <v>0</v>
      </c>
      <c r="G12" s="324">
        <v>0</v>
      </c>
      <c r="H12" s="324">
        <v>0</v>
      </c>
      <c r="I12" s="324">
        <v>0</v>
      </c>
      <c r="J12" s="324">
        <v>0</v>
      </c>
      <c r="K12" s="324">
        <v>0</v>
      </c>
      <c r="L12" s="324"/>
    </row>
    <row r="13" spans="1:12" ht="12.75">
      <c r="A13" s="326">
        <v>2</v>
      </c>
      <c r="B13" s="535" t="s">
        <v>863</v>
      </c>
      <c r="C13" s="324">
        <v>0</v>
      </c>
      <c r="D13" s="324">
        <v>0</v>
      </c>
      <c r="E13" s="324">
        <v>0</v>
      </c>
      <c r="F13" s="324">
        <v>0</v>
      </c>
      <c r="G13" s="324">
        <v>0</v>
      </c>
      <c r="H13" s="324">
        <v>0</v>
      </c>
      <c r="I13" s="324">
        <v>0</v>
      </c>
      <c r="J13" s="324">
        <v>0</v>
      </c>
      <c r="K13" s="324">
        <v>0</v>
      </c>
      <c r="L13" s="324"/>
    </row>
    <row r="14" spans="1:12" ht="12.75">
      <c r="A14" s="326">
        <v>3</v>
      </c>
      <c r="B14" s="535" t="s">
        <v>864</v>
      </c>
      <c r="C14" s="324">
        <v>0</v>
      </c>
      <c r="D14" s="324">
        <v>0</v>
      </c>
      <c r="E14" s="324">
        <v>0</v>
      </c>
      <c r="F14" s="324">
        <v>0</v>
      </c>
      <c r="G14" s="324">
        <v>0</v>
      </c>
      <c r="H14" s="324">
        <v>0</v>
      </c>
      <c r="I14" s="324">
        <v>0</v>
      </c>
      <c r="J14" s="324">
        <v>0</v>
      </c>
      <c r="K14" s="324">
        <v>0</v>
      </c>
      <c r="L14" s="324"/>
    </row>
    <row r="15" spans="1:12" ht="12.75">
      <c r="A15" s="326">
        <v>4</v>
      </c>
      <c r="B15" s="535" t="s">
        <v>865</v>
      </c>
      <c r="C15" s="324">
        <v>0</v>
      </c>
      <c r="D15" s="324">
        <v>0</v>
      </c>
      <c r="E15" s="324">
        <v>0</v>
      </c>
      <c r="F15" s="324">
        <v>0</v>
      </c>
      <c r="G15" s="324">
        <v>0</v>
      </c>
      <c r="H15" s="324">
        <v>0</v>
      </c>
      <c r="I15" s="324">
        <v>0</v>
      </c>
      <c r="J15" s="324">
        <v>0</v>
      </c>
      <c r="K15" s="324">
        <v>0</v>
      </c>
      <c r="L15" s="324"/>
    </row>
    <row r="16" spans="1:12" ht="12.75">
      <c r="A16" s="326">
        <v>5</v>
      </c>
      <c r="B16" s="535" t="s">
        <v>866</v>
      </c>
      <c r="C16" s="324">
        <v>0</v>
      </c>
      <c r="D16" s="324">
        <v>0</v>
      </c>
      <c r="E16" s="324">
        <v>0</v>
      </c>
      <c r="F16" s="324">
        <v>0</v>
      </c>
      <c r="G16" s="324">
        <v>0</v>
      </c>
      <c r="H16" s="324">
        <v>0</v>
      </c>
      <c r="I16" s="324">
        <v>0</v>
      </c>
      <c r="J16" s="324">
        <v>0</v>
      </c>
      <c r="K16" s="324">
        <v>0</v>
      </c>
      <c r="L16" s="324"/>
    </row>
    <row r="17" spans="1:12" ht="12.75">
      <c r="A17" s="326">
        <v>6</v>
      </c>
      <c r="B17" s="535" t="s">
        <v>867</v>
      </c>
      <c r="C17" s="324">
        <v>0</v>
      </c>
      <c r="D17" s="324">
        <v>0</v>
      </c>
      <c r="E17" s="324">
        <v>0</v>
      </c>
      <c r="F17" s="324">
        <v>0</v>
      </c>
      <c r="G17" s="324">
        <v>0</v>
      </c>
      <c r="H17" s="324">
        <v>0</v>
      </c>
      <c r="I17" s="324">
        <v>0</v>
      </c>
      <c r="J17" s="324">
        <v>0</v>
      </c>
      <c r="K17" s="324">
        <v>0</v>
      </c>
      <c r="L17" s="324"/>
    </row>
    <row r="18" spans="1:12" ht="12.75">
      <c r="A18" s="326">
        <v>7</v>
      </c>
      <c r="B18" s="535" t="s">
        <v>868</v>
      </c>
      <c r="C18" s="324">
        <v>0</v>
      </c>
      <c r="D18" s="324">
        <v>0</v>
      </c>
      <c r="E18" s="324">
        <v>0</v>
      </c>
      <c r="F18" s="324">
        <v>0</v>
      </c>
      <c r="G18" s="324">
        <v>0</v>
      </c>
      <c r="H18" s="324">
        <v>0</v>
      </c>
      <c r="I18" s="324">
        <v>0</v>
      </c>
      <c r="J18" s="324">
        <v>0</v>
      </c>
      <c r="K18" s="324">
        <v>0</v>
      </c>
      <c r="L18" s="324"/>
    </row>
    <row r="19" spans="1:12" ht="12.75">
      <c r="A19" s="326">
        <v>8</v>
      </c>
      <c r="B19" s="535" t="s">
        <v>869</v>
      </c>
      <c r="C19" s="324">
        <v>0</v>
      </c>
      <c r="D19" s="324">
        <v>0</v>
      </c>
      <c r="E19" s="324">
        <v>0</v>
      </c>
      <c r="F19" s="324">
        <v>0</v>
      </c>
      <c r="G19" s="324">
        <v>0</v>
      </c>
      <c r="H19" s="324">
        <v>0</v>
      </c>
      <c r="I19" s="324">
        <v>0</v>
      </c>
      <c r="J19" s="324">
        <v>0</v>
      </c>
      <c r="K19" s="324">
        <v>0</v>
      </c>
      <c r="L19" s="324"/>
    </row>
    <row r="20" spans="1:12" ht="12.75">
      <c r="A20" s="326">
        <v>9</v>
      </c>
      <c r="B20" s="535" t="s">
        <v>870</v>
      </c>
      <c r="C20" s="324">
        <v>0</v>
      </c>
      <c r="D20" s="324">
        <v>0</v>
      </c>
      <c r="E20" s="324">
        <v>0</v>
      </c>
      <c r="F20" s="324">
        <v>0</v>
      </c>
      <c r="G20" s="324">
        <v>0</v>
      </c>
      <c r="H20" s="324">
        <v>0</v>
      </c>
      <c r="I20" s="324">
        <v>0</v>
      </c>
      <c r="J20" s="324">
        <v>0</v>
      </c>
      <c r="K20" s="324">
        <v>0</v>
      </c>
      <c r="L20" s="324"/>
    </row>
    <row r="21" spans="1:12" ht="12.75">
      <c r="A21" s="326">
        <v>10</v>
      </c>
      <c r="B21" s="535" t="s">
        <v>871</v>
      </c>
      <c r="C21" s="324">
        <v>0</v>
      </c>
      <c r="D21" s="324">
        <v>0</v>
      </c>
      <c r="E21" s="324">
        <v>0</v>
      </c>
      <c r="F21" s="324">
        <v>0</v>
      </c>
      <c r="G21" s="324">
        <v>0</v>
      </c>
      <c r="H21" s="324">
        <v>0</v>
      </c>
      <c r="I21" s="324">
        <v>0</v>
      </c>
      <c r="J21" s="324">
        <v>0</v>
      </c>
      <c r="K21" s="324">
        <v>0</v>
      </c>
      <c r="L21" s="324"/>
    </row>
    <row r="22" spans="1:12" ht="12.75">
      <c r="A22" s="326">
        <v>11</v>
      </c>
      <c r="B22" s="535" t="s">
        <v>872</v>
      </c>
      <c r="C22" s="324">
        <v>0</v>
      </c>
      <c r="D22" s="324">
        <v>0</v>
      </c>
      <c r="E22" s="324">
        <v>0</v>
      </c>
      <c r="F22" s="324">
        <v>0</v>
      </c>
      <c r="G22" s="324">
        <v>0</v>
      </c>
      <c r="H22" s="324">
        <v>0</v>
      </c>
      <c r="I22" s="324">
        <v>0</v>
      </c>
      <c r="J22" s="324">
        <v>0</v>
      </c>
      <c r="K22" s="324">
        <v>0</v>
      </c>
      <c r="L22" s="324"/>
    </row>
    <row r="23" spans="1:12" ht="12.75">
      <c r="A23" s="326">
        <v>12</v>
      </c>
      <c r="B23" s="535" t="s">
        <v>873</v>
      </c>
      <c r="C23" s="324">
        <v>0</v>
      </c>
      <c r="D23" s="324">
        <v>0</v>
      </c>
      <c r="E23" s="324">
        <v>0</v>
      </c>
      <c r="F23" s="324">
        <v>0</v>
      </c>
      <c r="G23" s="324">
        <v>0</v>
      </c>
      <c r="H23" s="324">
        <v>0</v>
      </c>
      <c r="I23" s="324">
        <v>0</v>
      </c>
      <c r="J23" s="324">
        <v>0</v>
      </c>
      <c r="K23" s="324">
        <v>0</v>
      </c>
      <c r="L23" s="324"/>
    </row>
    <row r="24" spans="1:12" ht="12.75">
      <c r="A24" s="326">
        <v>13</v>
      </c>
      <c r="B24" s="535" t="s">
        <v>874</v>
      </c>
      <c r="C24" s="324">
        <v>0</v>
      </c>
      <c r="D24" s="324">
        <v>0</v>
      </c>
      <c r="E24" s="324">
        <v>0</v>
      </c>
      <c r="F24" s="324">
        <v>0</v>
      </c>
      <c r="G24" s="324">
        <v>0</v>
      </c>
      <c r="H24" s="324">
        <v>0</v>
      </c>
      <c r="I24" s="324">
        <v>0</v>
      </c>
      <c r="J24" s="324">
        <v>0</v>
      </c>
      <c r="K24" s="324">
        <v>0</v>
      </c>
      <c r="L24" s="324"/>
    </row>
    <row r="25" spans="1:12" ht="12.75">
      <c r="A25" s="326">
        <v>14</v>
      </c>
      <c r="B25" s="535" t="s">
        <v>875</v>
      </c>
      <c r="C25" s="324">
        <v>0</v>
      </c>
      <c r="D25" s="324">
        <v>0</v>
      </c>
      <c r="E25" s="324">
        <v>0</v>
      </c>
      <c r="F25" s="324">
        <v>0</v>
      </c>
      <c r="G25" s="324">
        <v>0</v>
      </c>
      <c r="H25" s="324">
        <v>0</v>
      </c>
      <c r="I25" s="324">
        <v>0</v>
      </c>
      <c r="J25" s="324">
        <v>0</v>
      </c>
      <c r="K25" s="324">
        <v>0</v>
      </c>
      <c r="L25" s="324"/>
    </row>
    <row r="26" spans="1:12" ht="12.75">
      <c r="A26" s="825" t="s">
        <v>17</v>
      </c>
      <c r="B26" s="826"/>
      <c r="C26" s="324">
        <v>0</v>
      </c>
      <c r="D26" s="324">
        <v>0</v>
      </c>
      <c r="E26" s="324">
        <v>0</v>
      </c>
      <c r="F26" s="324">
        <v>0</v>
      </c>
      <c r="G26" s="324">
        <v>0</v>
      </c>
      <c r="H26" s="324">
        <v>0</v>
      </c>
      <c r="I26" s="324">
        <v>0</v>
      </c>
      <c r="J26" s="324">
        <v>0</v>
      </c>
      <c r="K26" s="324">
        <v>0</v>
      </c>
      <c r="L26" s="324"/>
    </row>
    <row r="27" spans="1:10" ht="12.75">
      <c r="A27" s="97"/>
      <c r="B27" s="118"/>
      <c r="C27" s="118"/>
      <c r="D27" s="325"/>
      <c r="E27" s="325"/>
      <c r="F27" s="325"/>
      <c r="G27" s="325"/>
      <c r="H27" s="325"/>
      <c r="I27" s="325"/>
      <c r="J27" s="325"/>
    </row>
    <row r="28" spans="1:10" ht="12.75">
      <c r="A28" s="97"/>
      <c r="B28" s="118"/>
      <c r="C28" s="118"/>
      <c r="D28" s="325"/>
      <c r="E28" s="325"/>
      <c r="F28" s="325"/>
      <c r="G28" s="325"/>
      <c r="H28" s="325"/>
      <c r="I28" s="325"/>
      <c r="J28" s="325"/>
    </row>
    <row r="29" spans="1:10" ht="12.75">
      <c r="A29" s="97"/>
      <c r="B29" s="118"/>
      <c r="C29" s="118"/>
      <c r="D29" s="325"/>
      <c r="E29" s="325"/>
      <c r="F29" s="325"/>
      <c r="G29" s="325"/>
      <c r="H29" s="325"/>
      <c r="I29" s="325"/>
      <c r="J29" s="325"/>
    </row>
    <row r="30" spans="1:10" ht="15.75" customHeight="1">
      <c r="A30" s="99" t="s">
        <v>936</v>
      </c>
      <c r="B30" s="99"/>
      <c r="C30" s="99"/>
      <c r="D30" s="99"/>
      <c r="E30" s="99"/>
      <c r="F30" s="99"/>
      <c r="G30" s="99"/>
      <c r="I30" s="942" t="s">
        <v>973</v>
      </c>
      <c r="J30" s="942"/>
    </row>
    <row r="31" spans="1:10" ht="12.75" customHeight="1">
      <c r="A31" s="944" t="s">
        <v>776</v>
      </c>
      <c r="B31" s="944"/>
      <c r="C31" s="944"/>
      <c r="D31" s="944"/>
      <c r="E31" s="944"/>
      <c r="F31" s="944"/>
      <c r="G31" s="944"/>
      <c r="H31" s="944"/>
      <c r="I31" s="944"/>
      <c r="J31" s="944"/>
    </row>
    <row r="32" spans="1:11" ht="12.75" customHeight="1">
      <c r="A32" s="327"/>
      <c r="B32" s="327"/>
      <c r="C32" s="327"/>
      <c r="D32" s="327"/>
      <c r="E32" s="327"/>
      <c r="F32" s="327"/>
      <c r="G32" s="327"/>
      <c r="H32" s="942" t="s">
        <v>957</v>
      </c>
      <c r="I32" s="942"/>
      <c r="J32" s="942"/>
      <c r="K32" s="942"/>
    </row>
    <row r="33" spans="1:10" ht="12.75">
      <c r="A33" s="99"/>
      <c r="B33" s="99"/>
      <c r="C33" s="99"/>
      <c r="E33" s="99"/>
      <c r="H33" s="945" t="s">
        <v>83</v>
      </c>
      <c r="I33" s="945"/>
      <c r="J33" s="945"/>
    </row>
    <row r="37" spans="1:10" ht="12.75">
      <c r="A37" s="941"/>
      <c r="B37" s="941"/>
      <c r="C37" s="941"/>
      <c r="D37" s="941"/>
      <c r="E37" s="941"/>
      <c r="F37" s="941"/>
      <c r="G37" s="941"/>
      <c r="H37" s="941"/>
      <c r="I37" s="941"/>
      <c r="J37" s="941"/>
    </row>
    <row r="39" spans="1:10" ht="12.75">
      <c r="A39" s="941"/>
      <c r="B39" s="941"/>
      <c r="C39" s="941"/>
      <c r="D39" s="941"/>
      <c r="E39" s="941"/>
      <c r="F39" s="941"/>
      <c r="G39" s="941"/>
      <c r="H39" s="941"/>
      <c r="I39" s="941"/>
      <c r="J39" s="941"/>
    </row>
  </sheetData>
  <sheetProtection/>
  <mergeCells count="20">
    <mergeCell ref="A31:J31"/>
    <mergeCell ref="H33:J33"/>
    <mergeCell ref="A37:J37"/>
    <mergeCell ref="E1:I1"/>
    <mergeCell ref="A2:J2"/>
    <mergeCell ref="A3:J3"/>
    <mergeCell ref="A8:B8"/>
    <mergeCell ref="A5:L5"/>
    <mergeCell ref="H8:L8"/>
    <mergeCell ref="A26:B26"/>
    <mergeCell ref="A39:J39"/>
    <mergeCell ref="H32:K32"/>
    <mergeCell ref="A9:A10"/>
    <mergeCell ref="B9:B10"/>
    <mergeCell ref="C9:D9"/>
    <mergeCell ref="E9:F9"/>
    <mergeCell ref="G9:H9"/>
    <mergeCell ref="I9:J9"/>
    <mergeCell ref="K9:L9"/>
    <mergeCell ref="I30:J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zoomScale="90" zoomScaleNormal="90" zoomScaleSheetLayoutView="100" zoomScalePageLayoutView="0" workbookViewId="0" topLeftCell="A4">
      <selection activeCell="F28" sqref="F28:G28"/>
    </sheetView>
  </sheetViews>
  <sheetFormatPr defaultColWidth="9.140625" defaultRowHeight="12.75"/>
  <cols>
    <col min="1" max="1" width="6.8515625" style="0" customWidth="1"/>
    <col min="2" max="2" width="22.7109375" style="0" customWidth="1"/>
    <col min="3" max="3" width="17.28125" style="0" customWidth="1"/>
    <col min="4" max="4" width="21.00390625" style="0" customWidth="1"/>
    <col min="5" max="5" width="21.140625" style="0" customWidth="1"/>
    <col min="6" max="6" width="20.7109375" style="0" customWidth="1"/>
    <col min="7" max="7" width="23.57421875" style="0" customWidth="1"/>
    <col min="8" max="8" width="22.421875" style="0" customWidth="1"/>
    <col min="9" max="9" width="9.8515625" style="0" customWidth="1"/>
  </cols>
  <sheetData>
    <row r="1" spans="1:8" ht="18">
      <c r="A1" s="666" t="s">
        <v>0</v>
      </c>
      <c r="B1" s="666"/>
      <c r="C1" s="666"/>
      <c r="D1" s="666"/>
      <c r="E1" s="666"/>
      <c r="F1" s="666"/>
      <c r="G1" s="666"/>
      <c r="H1" s="206" t="s">
        <v>263</v>
      </c>
    </row>
    <row r="2" spans="1:8" ht="21">
      <c r="A2" s="667" t="s">
        <v>653</v>
      </c>
      <c r="B2" s="667"/>
      <c r="C2" s="667"/>
      <c r="D2" s="667"/>
      <c r="E2" s="667"/>
      <c r="F2" s="667"/>
      <c r="G2" s="667"/>
      <c r="H2" s="667"/>
    </row>
    <row r="3" spans="1:2" ht="15">
      <c r="A3" s="208"/>
      <c r="B3" s="208"/>
    </row>
    <row r="4" spans="1:8" ht="18" customHeight="1">
      <c r="A4" s="668" t="s">
        <v>657</v>
      </c>
      <c r="B4" s="668"/>
      <c r="C4" s="668"/>
      <c r="D4" s="668"/>
      <c r="E4" s="668"/>
      <c r="F4" s="668"/>
      <c r="G4" s="668"/>
      <c r="H4" s="668"/>
    </row>
    <row r="5" spans="1:2" ht="15">
      <c r="A5" s="209" t="s">
        <v>876</v>
      </c>
      <c r="B5" s="209"/>
    </row>
    <row r="6" spans="1:9" ht="15">
      <c r="A6" s="209"/>
      <c r="B6" s="209"/>
      <c r="G6" s="669" t="s">
        <v>821</v>
      </c>
      <c r="H6" s="669"/>
      <c r="I6" s="111"/>
    </row>
    <row r="7" spans="1:8" ht="59.25" customHeight="1">
      <c r="A7" s="210" t="s">
        <v>2</v>
      </c>
      <c r="B7" s="210" t="s">
        <v>3</v>
      </c>
      <c r="C7" s="211" t="s">
        <v>265</v>
      </c>
      <c r="D7" s="211" t="s">
        <v>266</v>
      </c>
      <c r="E7" s="211" t="s">
        <v>267</v>
      </c>
      <c r="F7" s="211" t="s">
        <v>268</v>
      </c>
      <c r="G7" s="211" t="s">
        <v>269</v>
      </c>
      <c r="H7" s="211" t="s">
        <v>270</v>
      </c>
    </row>
    <row r="8" spans="1:8" s="206" customFormat="1" ht="15">
      <c r="A8" s="212" t="s">
        <v>271</v>
      </c>
      <c r="B8" s="212" t="s">
        <v>272</v>
      </c>
      <c r="C8" s="212" t="s">
        <v>273</v>
      </c>
      <c r="D8" s="212" t="s">
        <v>274</v>
      </c>
      <c r="E8" s="212" t="s">
        <v>275</v>
      </c>
      <c r="F8" s="212" t="s">
        <v>276</v>
      </c>
      <c r="G8" s="212" t="s">
        <v>277</v>
      </c>
      <c r="H8" s="212" t="s">
        <v>278</v>
      </c>
    </row>
    <row r="9" spans="1:8" ht="18">
      <c r="A9" s="19">
        <v>1</v>
      </c>
      <c r="B9" s="19" t="s">
        <v>862</v>
      </c>
      <c r="C9" s="337">
        <v>494</v>
      </c>
      <c r="D9" s="338">
        <v>34</v>
      </c>
      <c r="E9" s="338">
        <v>397</v>
      </c>
      <c r="F9" s="339">
        <v>925</v>
      </c>
      <c r="G9" s="339">
        <v>925</v>
      </c>
      <c r="H9" s="212"/>
    </row>
    <row r="10" spans="1:8" ht="18">
      <c r="A10" s="19">
        <v>2</v>
      </c>
      <c r="B10" s="19" t="s">
        <v>863</v>
      </c>
      <c r="C10" s="337">
        <v>460</v>
      </c>
      <c r="D10" s="338">
        <v>53</v>
      </c>
      <c r="E10" s="338">
        <v>370</v>
      </c>
      <c r="F10" s="339">
        <v>883</v>
      </c>
      <c r="G10" s="339">
        <v>883</v>
      </c>
      <c r="H10" s="212"/>
    </row>
    <row r="11" spans="1:8" ht="18">
      <c r="A11" s="19">
        <v>3</v>
      </c>
      <c r="B11" s="19" t="s">
        <v>864</v>
      </c>
      <c r="C11" s="337">
        <v>398</v>
      </c>
      <c r="D11" s="338">
        <v>28</v>
      </c>
      <c r="E11" s="338">
        <v>265</v>
      </c>
      <c r="F11" s="339">
        <v>691</v>
      </c>
      <c r="G11" s="339">
        <v>691</v>
      </c>
      <c r="H11" s="212"/>
    </row>
    <row r="12" spans="1:8" ht="18">
      <c r="A12" s="19">
        <v>4</v>
      </c>
      <c r="B12" s="19" t="s">
        <v>865</v>
      </c>
      <c r="C12" s="337">
        <v>388</v>
      </c>
      <c r="D12" s="338">
        <v>29</v>
      </c>
      <c r="E12" s="338">
        <v>324</v>
      </c>
      <c r="F12" s="339">
        <v>741</v>
      </c>
      <c r="G12" s="339">
        <v>741</v>
      </c>
      <c r="H12" s="212"/>
    </row>
    <row r="13" spans="1:8" ht="18">
      <c r="A13" s="19">
        <v>5</v>
      </c>
      <c r="B13" s="19" t="s">
        <v>866</v>
      </c>
      <c r="C13" s="337">
        <v>434</v>
      </c>
      <c r="D13" s="338">
        <v>31</v>
      </c>
      <c r="E13" s="338">
        <v>416</v>
      </c>
      <c r="F13" s="339">
        <v>881</v>
      </c>
      <c r="G13" s="339">
        <v>881</v>
      </c>
      <c r="H13" s="212"/>
    </row>
    <row r="14" spans="1:8" ht="18">
      <c r="A14" s="19">
        <v>6</v>
      </c>
      <c r="B14" s="19" t="s">
        <v>867</v>
      </c>
      <c r="C14" s="337">
        <v>292</v>
      </c>
      <c r="D14" s="338">
        <v>32</v>
      </c>
      <c r="E14" s="338">
        <v>211</v>
      </c>
      <c r="F14" s="339">
        <v>535</v>
      </c>
      <c r="G14" s="339">
        <v>535</v>
      </c>
      <c r="H14" s="212"/>
    </row>
    <row r="15" spans="1:8" ht="18">
      <c r="A15" s="19">
        <v>7</v>
      </c>
      <c r="B15" s="19" t="s">
        <v>868</v>
      </c>
      <c r="C15" s="337">
        <v>451</v>
      </c>
      <c r="D15" s="340">
        <v>34</v>
      </c>
      <c r="E15" s="340">
        <v>462</v>
      </c>
      <c r="F15" s="339">
        <v>947</v>
      </c>
      <c r="G15" s="339">
        <v>947</v>
      </c>
      <c r="H15" s="9"/>
    </row>
    <row r="16" spans="1:8" ht="18">
      <c r="A16" s="19">
        <v>8</v>
      </c>
      <c r="B16" s="19" t="s">
        <v>869</v>
      </c>
      <c r="C16" s="337">
        <v>490</v>
      </c>
      <c r="D16" s="340">
        <v>39</v>
      </c>
      <c r="E16" s="340">
        <v>424</v>
      </c>
      <c r="F16" s="339">
        <v>953</v>
      </c>
      <c r="G16" s="339">
        <v>953</v>
      </c>
      <c r="H16" s="9"/>
    </row>
    <row r="17" spans="1:8" ht="18">
      <c r="A17" s="19">
        <v>9</v>
      </c>
      <c r="B17" s="19" t="s">
        <v>870</v>
      </c>
      <c r="C17" s="337">
        <v>571</v>
      </c>
      <c r="D17" s="340">
        <v>44</v>
      </c>
      <c r="E17" s="340">
        <v>328</v>
      </c>
      <c r="F17" s="339">
        <v>943</v>
      </c>
      <c r="G17" s="339">
        <v>943</v>
      </c>
      <c r="H17" s="9"/>
    </row>
    <row r="18" spans="1:8" ht="18">
      <c r="A18" s="19">
        <v>10</v>
      </c>
      <c r="B18" s="19" t="s">
        <v>871</v>
      </c>
      <c r="C18" s="337">
        <v>885</v>
      </c>
      <c r="D18" s="340">
        <v>78</v>
      </c>
      <c r="E18" s="340">
        <v>457</v>
      </c>
      <c r="F18" s="339">
        <v>1420</v>
      </c>
      <c r="G18" s="339">
        <v>1420</v>
      </c>
      <c r="H18" s="9"/>
    </row>
    <row r="19" spans="1:8" ht="18">
      <c r="A19" s="19">
        <v>11</v>
      </c>
      <c r="B19" s="19" t="s">
        <v>872</v>
      </c>
      <c r="C19" s="337">
        <v>727</v>
      </c>
      <c r="D19" s="340">
        <v>66</v>
      </c>
      <c r="E19" s="340">
        <v>439</v>
      </c>
      <c r="F19" s="339">
        <v>1232</v>
      </c>
      <c r="G19" s="339">
        <v>1232</v>
      </c>
      <c r="H19" s="9"/>
    </row>
    <row r="20" spans="1:8" ht="18">
      <c r="A20" s="19">
        <v>12</v>
      </c>
      <c r="B20" s="19" t="s">
        <v>873</v>
      </c>
      <c r="C20" s="337">
        <v>168</v>
      </c>
      <c r="D20" s="340">
        <v>23</v>
      </c>
      <c r="E20" s="340">
        <v>130</v>
      </c>
      <c r="F20" s="339">
        <v>321</v>
      </c>
      <c r="G20" s="339">
        <v>321</v>
      </c>
      <c r="H20" s="9"/>
    </row>
    <row r="21" spans="1:8" ht="18">
      <c r="A21" s="19">
        <v>13</v>
      </c>
      <c r="B21" s="19" t="s">
        <v>874</v>
      </c>
      <c r="C21" s="337">
        <v>738</v>
      </c>
      <c r="D21" s="340">
        <v>72</v>
      </c>
      <c r="E21" s="340">
        <v>467</v>
      </c>
      <c r="F21" s="339">
        <v>1277</v>
      </c>
      <c r="G21" s="339">
        <v>1277</v>
      </c>
      <c r="H21" s="9"/>
    </row>
    <row r="22" spans="1:8" ht="18">
      <c r="A22" s="19">
        <v>14</v>
      </c>
      <c r="B22" s="19" t="s">
        <v>875</v>
      </c>
      <c r="C22" s="337">
        <v>308</v>
      </c>
      <c r="D22" s="340">
        <v>28</v>
      </c>
      <c r="E22" s="340">
        <v>242</v>
      </c>
      <c r="F22" s="339">
        <v>578</v>
      </c>
      <c r="G22" s="339">
        <v>578</v>
      </c>
      <c r="H22" s="9"/>
    </row>
    <row r="23" spans="1:8" ht="15.75">
      <c r="A23" s="19"/>
      <c r="B23" s="19"/>
      <c r="C23" s="341">
        <v>6804</v>
      </c>
      <c r="D23" s="341">
        <v>591</v>
      </c>
      <c r="E23" s="341">
        <v>4932</v>
      </c>
      <c r="F23" s="341">
        <v>12327</v>
      </c>
      <c r="G23" s="341">
        <v>12327</v>
      </c>
      <c r="H23" s="9"/>
    </row>
    <row r="25" ht="12.75">
      <c r="A25" s="214" t="s">
        <v>279</v>
      </c>
    </row>
    <row r="28" spans="1:11" ht="15" customHeight="1">
      <c r="A28" s="215"/>
      <c r="B28" s="215"/>
      <c r="C28" s="215"/>
      <c r="D28" s="215"/>
      <c r="E28" s="215"/>
      <c r="F28" s="664" t="s">
        <v>973</v>
      </c>
      <c r="G28" s="664"/>
      <c r="H28" s="216"/>
      <c r="I28" s="216"/>
      <c r="J28" s="216"/>
      <c r="K28" s="216"/>
    </row>
    <row r="29" spans="1:11" ht="15" customHeight="1">
      <c r="A29" s="215"/>
      <c r="B29" s="215"/>
      <c r="C29" s="215"/>
      <c r="D29" s="215"/>
      <c r="E29" s="215"/>
      <c r="F29" s="664" t="s">
        <v>13</v>
      </c>
      <c r="G29" s="664"/>
      <c r="H29" s="664"/>
      <c r="I29" s="216"/>
      <c r="J29" s="216"/>
      <c r="K29" s="216"/>
    </row>
    <row r="30" spans="1:11" ht="15" customHeight="1">
      <c r="A30" s="215"/>
      <c r="B30" s="215"/>
      <c r="C30" s="215"/>
      <c r="D30" s="215"/>
      <c r="E30" s="215"/>
      <c r="F30" s="664" t="s">
        <v>957</v>
      </c>
      <c r="G30" s="664"/>
      <c r="H30" s="664"/>
      <c r="I30" s="216"/>
      <c r="J30" s="216"/>
      <c r="K30" s="216"/>
    </row>
    <row r="31" spans="1:11" ht="12.75">
      <c r="A31" s="15" t="s">
        <v>933</v>
      </c>
      <c r="C31" s="215"/>
      <c r="D31" s="215"/>
      <c r="E31" s="215"/>
      <c r="F31" s="665" t="s">
        <v>83</v>
      </c>
      <c r="G31" s="665"/>
      <c r="H31" s="217"/>
      <c r="I31" s="217"/>
      <c r="J31" s="215"/>
      <c r="K31" s="215"/>
    </row>
    <row r="32" spans="1:15" ht="12.75">
      <c r="A32" s="215"/>
      <c r="B32" s="215"/>
      <c r="C32" s="215"/>
      <c r="D32" s="215"/>
      <c r="E32" s="215"/>
      <c r="F32" s="215"/>
      <c r="G32" s="215"/>
      <c r="H32" s="215"/>
      <c r="I32" s="215"/>
      <c r="J32" s="215"/>
      <c r="K32" s="215"/>
      <c r="L32" s="215"/>
      <c r="M32" s="215"/>
      <c r="N32" s="215"/>
      <c r="O32" s="215"/>
    </row>
  </sheetData>
  <sheetProtection/>
  <mergeCells count="8">
    <mergeCell ref="F30:H30"/>
    <mergeCell ref="F31:G31"/>
    <mergeCell ref="A1:G1"/>
    <mergeCell ref="A2:H2"/>
    <mergeCell ref="A4:H4"/>
    <mergeCell ref="G6:H6"/>
    <mergeCell ref="F28:G28"/>
    <mergeCell ref="F29:H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S38"/>
  <sheetViews>
    <sheetView zoomScaleSheetLayoutView="85" zoomScalePageLayoutView="0" workbookViewId="0" topLeftCell="A10">
      <selection activeCell="K34" sqref="K34:L34"/>
    </sheetView>
  </sheetViews>
  <sheetFormatPr defaultColWidth="9.140625" defaultRowHeight="12.75"/>
  <cols>
    <col min="1" max="1" width="8.00390625" style="0" customWidth="1"/>
    <col min="2" max="2" width="11.7109375" style="0" customWidth="1"/>
    <col min="3" max="3" width="10.28125" style="0" customWidth="1"/>
    <col min="5" max="5" width="9.57421875" style="0" customWidth="1"/>
    <col min="6" max="6" width="9.7109375" style="0" customWidth="1"/>
    <col min="7" max="7" width="10.00390625" style="0" customWidth="1"/>
    <col min="8" max="8" width="9.8515625" style="0" customWidth="1"/>
    <col min="10" max="10" width="10.7109375" style="0" customWidth="1"/>
    <col min="11" max="11" width="8.8515625" style="0" customWidth="1"/>
    <col min="12" max="12" width="9.8515625" style="0" customWidth="1"/>
    <col min="13" max="13" width="8.8515625" style="0" customWidth="1"/>
    <col min="14" max="14" width="11.00390625" style="0" customWidth="1"/>
  </cols>
  <sheetData>
    <row r="1" spans="4:13" ht="12.75" customHeight="1">
      <c r="D1" s="602"/>
      <c r="E1" s="602"/>
      <c r="F1" s="602"/>
      <c r="G1" s="602"/>
      <c r="H1" s="602"/>
      <c r="I1" s="602"/>
      <c r="L1" s="673" t="s">
        <v>87</v>
      </c>
      <c r="M1" s="673"/>
    </row>
    <row r="2" spans="1:13" ht="15.75">
      <c r="A2" s="599" t="s">
        <v>0</v>
      </c>
      <c r="B2" s="599"/>
      <c r="C2" s="599"/>
      <c r="D2" s="599"/>
      <c r="E2" s="599"/>
      <c r="F2" s="599"/>
      <c r="G2" s="599"/>
      <c r="H2" s="599"/>
      <c r="I2" s="599"/>
      <c r="J2" s="599"/>
      <c r="K2" s="599"/>
      <c r="L2" s="599"/>
      <c r="M2" s="599"/>
    </row>
    <row r="3" spans="1:13" ht="20.25">
      <c r="A3" s="600" t="s">
        <v>653</v>
      </c>
      <c r="B3" s="600"/>
      <c r="C3" s="600"/>
      <c r="D3" s="600"/>
      <c r="E3" s="600"/>
      <c r="F3" s="600"/>
      <c r="G3" s="600"/>
      <c r="H3" s="600"/>
      <c r="I3" s="600"/>
      <c r="J3" s="600"/>
      <c r="K3" s="600"/>
      <c r="L3" s="600"/>
      <c r="M3" s="600"/>
    </row>
    <row r="4" ht="11.25" customHeight="1"/>
    <row r="5" spans="1:13" ht="15.75">
      <c r="A5" s="599" t="s">
        <v>658</v>
      </c>
      <c r="B5" s="599"/>
      <c r="C5" s="599"/>
      <c r="D5" s="599"/>
      <c r="E5" s="599"/>
      <c r="F5" s="599"/>
      <c r="G5" s="599"/>
      <c r="H5" s="599"/>
      <c r="I5" s="599"/>
      <c r="J5" s="599"/>
      <c r="K5" s="599"/>
      <c r="L5" s="599"/>
      <c r="M5" s="599"/>
    </row>
    <row r="7" spans="1:14" ht="12.75">
      <c r="A7" s="595" t="s">
        <v>931</v>
      </c>
      <c r="B7" s="595"/>
      <c r="K7" s="111"/>
      <c r="L7" s="670" t="s">
        <v>821</v>
      </c>
      <c r="M7" s="670"/>
      <c r="N7" s="670"/>
    </row>
    <row r="8" spans="1:14" ht="12.75">
      <c r="A8" s="30"/>
      <c r="B8" s="30"/>
      <c r="K8" s="101"/>
      <c r="L8" s="126"/>
      <c r="M8" s="133"/>
      <c r="N8" s="126"/>
    </row>
    <row r="9" spans="1:14" ht="15.75" customHeight="1">
      <c r="A9" s="671" t="s">
        <v>2</v>
      </c>
      <c r="B9" s="671" t="s">
        <v>3</v>
      </c>
      <c r="C9" s="573" t="s">
        <v>4</v>
      </c>
      <c r="D9" s="573"/>
      <c r="E9" s="573"/>
      <c r="F9" s="574"/>
      <c r="G9" s="677"/>
      <c r="H9" s="576" t="s">
        <v>101</v>
      </c>
      <c r="I9" s="576"/>
      <c r="J9" s="576"/>
      <c r="K9" s="576"/>
      <c r="L9" s="576"/>
      <c r="M9" s="671" t="s">
        <v>134</v>
      </c>
      <c r="N9" s="581" t="s">
        <v>135</v>
      </c>
    </row>
    <row r="10" spans="1:19" ht="38.25">
      <c r="A10" s="672"/>
      <c r="B10" s="672"/>
      <c r="C10" s="5" t="s">
        <v>5</v>
      </c>
      <c r="D10" s="5" t="s">
        <v>6</v>
      </c>
      <c r="E10" s="5" t="s">
        <v>368</v>
      </c>
      <c r="F10" s="7" t="s">
        <v>99</v>
      </c>
      <c r="G10" s="6" t="s">
        <v>369</v>
      </c>
      <c r="H10" s="5" t="s">
        <v>5</v>
      </c>
      <c r="I10" s="5" t="s">
        <v>6</v>
      </c>
      <c r="J10" s="5" t="s">
        <v>368</v>
      </c>
      <c r="K10" s="7" t="s">
        <v>99</v>
      </c>
      <c r="L10" s="7" t="s">
        <v>370</v>
      </c>
      <c r="M10" s="672"/>
      <c r="N10" s="581"/>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19">
        <v>1</v>
      </c>
      <c r="B12" s="19" t="s">
        <v>862</v>
      </c>
      <c r="C12" s="9">
        <v>314</v>
      </c>
      <c r="D12" s="9">
        <v>164</v>
      </c>
      <c r="E12" s="9">
        <v>16</v>
      </c>
      <c r="F12" s="69"/>
      <c r="G12" s="10">
        <v>494</v>
      </c>
      <c r="H12" s="9">
        <v>314</v>
      </c>
      <c r="I12" s="9">
        <v>164</v>
      </c>
      <c r="J12" s="9">
        <v>16</v>
      </c>
      <c r="K12" s="9"/>
      <c r="L12" s="9">
        <v>494</v>
      </c>
      <c r="M12" s="9">
        <v>0</v>
      </c>
      <c r="N12" s="9"/>
    </row>
    <row r="13" spans="1:14" ht="12.75">
      <c r="A13" s="19">
        <v>2</v>
      </c>
      <c r="B13" s="19" t="s">
        <v>863</v>
      </c>
      <c r="C13" s="9">
        <v>269</v>
      </c>
      <c r="D13" s="9">
        <v>188</v>
      </c>
      <c r="E13" s="9">
        <v>3</v>
      </c>
      <c r="F13" s="69"/>
      <c r="G13" s="10">
        <v>460</v>
      </c>
      <c r="H13" s="9">
        <v>269</v>
      </c>
      <c r="I13" s="9">
        <v>188</v>
      </c>
      <c r="J13" s="9">
        <v>3</v>
      </c>
      <c r="K13" s="9"/>
      <c r="L13" s="9">
        <v>460</v>
      </c>
      <c r="M13" s="9">
        <v>0</v>
      </c>
      <c r="N13" s="9"/>
    </row>
    <row r="14" spans="1:14" ht="12.75">
      <c r="A14" s="19">
        <v>3</v>
      </c>
      <c r="B14" s="19" t="s">
        <v>864</v>
      </c>
      <c r="C14" s="9">
        <v>169</v>
      </c>
      <c r="D14" s="9">
        <v>228</v>
      </c>
      <c r="E14" s="9">
        <v>1</v>
      </c>
      <c r="F14" s="69"/>
      <c r="G14" s="10">
        <v>398</v>
      </c>
      <c r="H14" s="9">
        <v>169</v>
      </c>
      <c r="I14" s="9">
        <v>228</v>
      </c>
      <c r="J14" s="9">
        <v>1</v>
      </c>
      <c r="K14" s="9"/>
      <c r="L14" s="9">
        <v>398</v>
      </c>
      <c r="M14" s="9">
        <v>0</v>
      </c>
      <c r="N14" s="9"/>
    </row>
    <row r="15" spans="1:14" ht="12.75">
      <c r="A15" s="19">
        <v>4</v>
      </c>
      <c r="B15" s="19" t="s">
        <v>865</v>
      </c>
      <c r="C15" s="9">
        <v>200</v>
      </c>
      <c r="D15" s="9">
        <v>188</v>
      </c>
      <c r="E15" s="9">
        <v>0</v>
      </c>
      <c r="F15" s="69"/>
      <c r="G15" s="10">
        <v>388</v>
      </c>
      <c r="H15" s="9">
        <v>200</v>
      </c>
      <c r="I15" s="9">
        <v>188</v>
      </c>
      <c r="J15" s="9">
        <v>0</v>
      </c>
      <c r="K15" s="9"/>
      <c r="L15" s="9">
        <v>388</v>
      </c>
      <c r="M15" s="9">
        <v>0</v>
      </c>
      <c r="N15" s="9"/>
    </row>
    <row r="16" spans="1:14" ht="12.75">
      <c r="A16" s="19">
        <v>5</v>
      </c>
      <c r="B16" s="19" t="s">
        <v>866</v>
      </c>
      <c r="C16" s="9">
        <v>173</v>
      </c>
      <c r="D16" s="9">
        <v>261</v>
      </c>
      <c r="E16" s="9">
        <v>0</v>
      </c>
      <c r="F16" s="69"/>
      <c r="G16" s="10">
        <v>434</v>
      </c>
      <c r="H16" s="9">
        <v>173</v>
      </c>
      <c r="I16" s="9">
        <v>261</v>
      </c>
      <c r="J16" s="9">
        <v>0</v>
      </c>
      <c r="K16" s="9"/>
      <c r="L16" s="9">
        <v>434</v>
      </c>
      <c r="M16" s="9">
        <v>0</v>
      </c>
      <c r="N16" s="9"/>
    </row>
    <row r="17" spans="1:14" ht="12.75">
      <c r="A17" s="19">
        <v>6</v>
      </c>
      <c r="B17" s="19" t="s">
        <v>867</v>
      </c>
      <c r="C17" s="9">
        <v>94</v>
      </c>
      <c r="D17" s="9">
        <v>125</v>
      </c>
      <c r="E17" s="9">
        <v>73</v>
      </c>
      <c r="F17" s="69"/>
      <c r="G17" s="10">
        <v>292</v>
      </c>
      <c r="H17" s="9">
        <v>94</v>
      </c>
      <c r="I17" s="9">
        <v>125</v>
      </c>
      <c r="J17" s="9">
        <v>73</v>
      </c>
      <c r="K17" s="9"/>
      <c r="L17" s="9">
        <v>292</v>
      </c>
      <c r="M17" s="9">
        <v>0</v>
      </c>
      <c r="N17" s="9"/>
    </row>
    <row r="18" spans="1:14" ht="12.75">
      <c r="A18" s="19">
        <v>7</v>
      </c>
      <c r="B18" s="19" t="s">
        <v>868</v>
      </c>
      <c r="C18" s="9">
        <v>190</v>
      </c>
      <c r="D18" s="9">
        <v>254</v>
      </c>
      <c r="E18" s="9">
        <v>7</v>
      </c>
      <c r="F18" s="69"/>
      <c r="G18" s="10">
        <v>451</v>
      </c>
      <c r="H18" s="9">
        <v>190</v>
      </c>
      <c r="I18" s="9">
        <v>254</v>
      </c>
      <c r="J18" s="9">
        <v>7</v>
      </c>
      <c r="K18" s="9"/>
      <c r="L18" s="9">
        <v>451</v>
      </c>
      <c r="M18" s="9">
        <v>0</v>
      </c>
      <c r="N18" s="9"/>
    </row>
    <row r="19" spans="1:14" ht="12.75">
      <c r="A19" s="19">
        <v>8</v>
      </c>
      <c r="B19" s="19" t="s">
        <v>869</v>
      </c>
      <c r="C19" s="9">
        <v>116</v>
      </c>
      <c r="D19" s="9">
        <v>372</v>
      </c>
      <c r="E19" s="9">
        <v>2</v>
      </c>
      <c r="F19" s="69"/>
      <c r="G19" s="10">
        <v>490</v>
      </c>
      <c r="H19" s="9">
        <v>116</v>
      </c>
      <c r="I19" s="9">
        <v>372</v>
      </c>
      <c r="J19" s="9">
        <v>2</v>
      </c>
      <c r="K19" s="9"/>
      <c r="L19" s="9">
        <v>490</v>
      </c>
      <c r="M19" s="9">
        <v>0</v>
      </c>
      <c r="N19" s="9"/>
    </row>
    <row r="20" spans="1:14" ht="12.75">
      <c r="A20" s="19">
        <v>9</v>
      </c>
      <c r="B20" s="19" t="s">
        <v>870</v>
      </c>
      <c r="C20" s="9">
        <v>195</v>
      </c>
      <c r="D20" s="9">
        <v>349</v>
      </c>
      <c r="E20" s="9">
        <v>27</v>
      </c>
      <c r="F20" s="69"/>
      <c r="G20" s="10">
        <v>571</v>
      </c>
      <c r="H20" s="9">
        <v>195</v>
      </c>
      <c r="I20" s="9">
        <v>349</v>
      </c>
      <c r="J20" s="9">
        <v>27</v>
      </c>
      <c r="K20" s="9"/>
      <c r="L20" s="9">
        <v>571</v>
      </c>
      <c r="M20" s="9">
        <v>0</v>
      </c>
      <c r="N20" s="9"/>
    </row>
    <row r="21" spans="1:14" ht="12.75">
      <c r="A21" s="19">
        <v>10</v>
      </c>
      <c r="B21" s="19" t="s">
        <v>871</v>
      </c>
      <c r="C21" s="9">
        <v>345</v>
      </c>
      <c r="D21" s="9">
        <v>492</v>
      </c>
      <c r="E21" s="9">
        <v>48</v>
      </c>
      <c r="F21" s="69"/>
      <c r="G21" s="10">
        <v>885</v>
      </c>
      <c r="H21" s="9">
        <v>345</v>
      </c>
      <c r="I21" s="9">
        <v>492</v>
      </c>
      <c r="J21" s="9">
        <v>48</v>
      </c>
      <c r="K21" s="9"/>
      <c r="L21" s="9">
        <v>885</v>
      </c>
      <c r="M21" s="9">
        <v>0</v>
      </c>
      <c r="N21" s="9"/>
    </row>
    <row r="22" spans="1:14" ht="12.75">
      <c r="A22" s="19">
        <v>11</v>
      </c>
      <c r="B22" s="19" t="s">
        <v>872</v>
      </c>
      <c r="C22" s="9">
        <v>184</v>
      </c>
      <c r="D22" s="9">
        <v>529</v>
      </c>
      <c r="E22" s="9">
        <v>14</v>
      </c>
      <c r="F22" s="69"/>
      <c r="G22" s="10">
        <v>727</v>
      </c>
      <c r="H22" s="9">
        <v>184</v>
      </c>
      <c r="I22" s="9">
        <v>529</v>
      </c>
      <c r="J22" s="9">
        <v>14</v>
      </c>
      <c r="K22" s="9"/>
      <c r="L22" s="9">
        <v>727</v>
      </c>
      <c r="M22" s="9">
        <v>0</v>
      </c>
      <c r="N22" s="9"/>
    </row>
    <row r="23" spans="1:14" ht="12.75">
      <c r="A23" s="19">
        <v>12</v>
      </c>
      <c r="B23" s="19" t="s">
        <v>873</v>
      </c>
      <c r="C23" s="9">
        <v>92</v>
      </c>
      <c r="D23" s="9">
        <v>44</v>
      </c>
      <c r="E23" s="9">
        <v>32</v>
      </c>
      <c r="F23" s="69"/>
      <c r="G23" s="10">
        <v>168</v>
      </c>
      <c r="H23" s="9">
        <v>92</v>
      </c>
      <c r="I23" s="9">
        <v>44</v>
      </c>
      <c r="J23" s="9">
        <v>32</v>
      </c>
      <c r="K23" s="9"/>
      <c r="L23" s="9">
        <v>168</v>
      </c>
      <c r="M23" s="9">
        <v>0</v>
      </c>
      <c r="N23" s="9"/>
    </row>
    <row r="24" spans="1:14" ht="12.75">
      <c r="A24" s="19">
        <v>13</v>
      </c>
      <c r="B24" s="19" t="s">
        <v>874</v>
      </c>
      <c r="C24" s="9">
        <v>119</v>
      </c>
      <c r="D24" s="9">
        <v>604</v>
      </c>
      <c r="E24" s="9">
        <v>15</v>
      </c>
      <c r="F24" s="69"/>
      <c r="G24" s="10">
        <v>738</v>
      </c>
      <c r="H24" s="9">
        <v>119</v>
      </c>
      <c r="I24" s="9">
        <v>604</v>
      </c>
      <c r="J24" s="9">
        <v>15</v>
      </c>
      <c r="K24" s="9"/>
      <c r="L24" s="9">
        <v>738</v>
      </c>
      <c r="M24" s="9">
        <v>0</v>
      </c>
      <c r="N24" s="9"/>
    </row>
    <row r="25" spans="1:14" ht="12.75">
      <c r="A25" s="19">
        <v>14</v>
      </c>
      <c r="B25" s="19" t="s">
        <v>875</v>
      </c>
      <c r="C25" s="9">
        <v>143</v>
      </c>
      <c r="D25" s="9">
        <v>113</v>
      </c>
      <c r="E25" s="9">
        <v>52</v>
      </c>
      <c r="F25" s="69"/>
      <c r="G25" s="10">
        <v>308</v>
      </c>
      <c r="H25" s="9">
        <v>143</v>
      </c>
      <c r="I25" s="9">
        <v>113</v>
      </c>
      <c r="J25" s="9">
        <v>52</v>
      </c>
      <c r="K25" s="9"/>
      <c r="L25" s="9">
        <v>308</v>
      </c>
      <c r="M25" s="9">
        <v>0</v>
      </c>
      <c r="N25" s="9"/>
    </row>
    <row r="26" spans="1:14" ht="12.75">
      <c r="A26" s="574" t="s">
        <v>17</v>
      </c>
      <c r="B26" s="575"/>
      <c r="C26" s="9">
        <v>2603</v>
      </c>
      <c r="D26" s="9">
        <v>3911</v>
      </c>
      <c r="E26" s="9">
        <v>290</v>
      </c>
      <c r="F26" s="9">
        <v>0</v>
      </c>
      <c r="G26" s="9">
        <v>6804</v>
      </c>
      <c r="H26" s="9">
        <v>2603</v>
      </c>
      <c r="I26" s="9">
        <v>3911</v>
      </c>
      <c r="J26" s="9">
        <v>290</v>
      </c>
      <c r="K26" s="9">
        <v>0</v>
      </c>
      <c r="L26" s="9">
        <v>6804</v>
      </c>
      <c r="M26" s="9">
        <v>0</v>
      </c>
      <c r="N26" s="9"/>
    </row>
    <row r="27" spans="1:13" ht="12.75">
      <c r="A27" s="12"/>
      <c r="B27" s="13"/>
      <c r="C27" s="13"/>
      <c r="D27" s="13"/>
      <c r="E27" s="13"/>
      <c r="F27" s="13"/>
      <c r="G27" s="13"/>
      <c r="H27" s="13"/>
      <c r="I27" s="13"/>
      <c r="J27" s="13"/>
      <c r="K27" s="13"/>
      <c r="L27" s="13"/>
      <c r="M27" s="13"/>
    </row>
    <row r="28" ht="12.75">
      <c r="A28" s="11" t="s">
        <v>7</v>
      </c>
    </row>
    <row r="29" ht="12.75">
      <c r="A29" t="s">
        <v>8</v>
      </c>
    </row>
    <row r="30" spans="1:12" ht="12.75">
      <c r="A30" t="s">
        <v>9</v>
      </c>
      <c r="J30" s="12" t="s">
        <v>10</v>
      </c>
      <c r="K30" s="12"/>
      <c r="L30" s="12" t="s">
        <v>10</v>
      </c>
    </row>
    <row r="31" spans="1:12" ht="12.75">
      <c r="A31" s="16" t="s">
        <v>441</v>
      </c>
      <c r="J31" s="12"/>
      <c r="K31" s="12"/>
      <c r="L31" s="12"/>
    </row>
    <row r="32" spans="3:13" ht="12.75">
      <c r="C32" s="16" t="s">
        <v>442</v>
      </c>
      <c r="E32" s="13"/>
      <c r="F32" s="13"/>
      <c r="G32" s="13"/>
      <c r="H32" s="13"/>
      <c r="I32" s="13"/>
      <c r="J32" s="13"/>
      <c r="K32" s="13"/>
      <c r="L32" s="13"/>
      <c r="M32" s="13"/>
    </row>
    <row r="33" spans="3:13" ht="12.75">
      <c r="C33" s="16"/>
      <c r="E33" s="13"/>
      <c r="F33" s="13"/>
      <c r="G33" s="13"/>
      <c r="H33" s="13"/>
      <c r="I33" s="13"/>
      <c r="J33" s="13"/>
      <c r="K33" s="13"/>
      <c r="L33" s="13"/>
      <c r="M33" s="13"/>
    </row>
    <row r="34" spans="1:15" ht="15" customHeight="1">
      <c r="A34" s="15" t="s">
        <v>933</v>
      </c>
      <c r="B34" s="14"/>
      <c r="C34" s="14"/>
      <c r="D34" s="14"/>
      <c r="E34" s="14"/>
      <c r="F34" s="14"/>
      <c r="G34" s="14"/>
      <c r="J34" s="15"/>
      <c r="K34" s="664" t="s">
        <v>973</v>
      </c>
      <c r="L34" s="664"/>
      <c r="M34" s="676"/>
      <c r="N34" s="676"/>
      <c r="O34" s="676"/>
    </row>
    <row r="35" spans="1:14" ht="15" customHeight="1">
      <c r="A35" s="675" t="s">
        <v>13</v>
      </c>
      <c r="B35" s="675"/>
      <c r="C35" s="675"/>
      <c r="D35" s="675"/>
      <c r="E35" s="675"/>
      <c r="F35" s="675"/>
      <c r="G35" s="675"/>
      <c r="H35" s="675"/>
      <c r="I35" s="675"/>
      <c r="J35" s="675"/>
      <c r="K35" s="675"/>
      <c r="L35" s="675"/>
      <c r="M35" s="675"/>
      <c r="N35" s="675"/>
    </row>
    <row r="36" spans="1:14" ht="15.75">
      <c r="A36" s="675" t="s">
        <v>955</v>
      </c>
      <c r="B36" s="675"/>
      <c r="C36" s="675"/>
      <c r="D36" s="675"/>
      <c r="E36" s="675"/>
      <c r="F36" s="675"/>
      <c r="G36" s="675"/>
      <c r="H36" s="675"/>
      <c r="I36" s="675"/>
      <c r="J36" s="675"/>
      <c r="K36" s="675"/>
      <c r="L36" s="675"/>
      <c r="M36" s="675"/>
      <c r="N36" s="675"/>
    </row>
    <row r="37" spans="11:14" ht="12.75">
      <c r="K37" s="595" t="s">
        <v>83</v>
      </c>
      <c r="L37" s="595"/>
      <c r="M37" s="595"/>
      <c r="N37" s="595"/>
    </row>
    <row r="38" spans="1:13" ht="12.75">
      <c r="A38" s="674"/>
      <c r="B38" s="674"/>
      <c r="C38" s="674"/>
      <c r="D38" s="674"/>
      <c r="E38" s="674"/>
      <c r="F38" s="674"/>
      <c r="G38" s="674"/>
      <c r="H38" s="674"/>
      <c r="I38" s="674"/>
      <c r="J38" s="674"/>
      <c r="K38" s="674"/>
      <c r="L38" s="674"/>
      <c r="M38" s="674"/>
    </row>
  </sheetData>
  <sheetProtection/>
  <mergeCells count="20">
    <mergeCell ref="A38:M38"/>
    <mergeCell ref="K34:L34"/>
    <mergeCell ref="A36:N36"/>
    <mergeCell ref="A35:N35"/>
    <mergeCell ref="H9:L9"/>
    <mergeCell ref="M34:O34"/>
    <mergeCell ref="C9:G9"/>
    <mergeCell ref="K37:N37"/>
    <mergeCell ref="N9:N10"/>
    <mergeCell ref="A26:B26"/>
    <mergeCell ref="L7:N7"/>
    <mergeCell ref="A7:B7"/>
    <mergeCell ref="M9:M10"/>
    <mergeCell ref="D1:I1"/>
    <mergeCell ref="A5:M5"/>
    <mergeCell ref="A3:M3"/>
    <mergeCell ref="A2:M2"/>
    <mergeCell ref="L1:M1"/>
    <mergeCell ref="B9:B10"/>
    <mergeCell ref="A9:A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S38"/>
  <sheetViews>
    <sheetView zoomScaleSheetLayoutView="90" zoomScalePageLayoutView="0" workbookViewId="0" topLeftCell="A7">
      <selection activeCell="D20" sqref="D20"/>
    </sheetView>
  </sheetViews>
  <sheetFormatPr defaultColWidth="9.140625" defaultRowHeight="12.75"/>
  <cols>
    <col min="1" max="1" width="7.57421875" style="0" customWidth="1"/>
    <col min="2" max="2" width="23.00390625" style="0" customWidth="1"/>
    <col min="3" max="3" width="10.421875" style="0" customWidth="1"/>
    <col min="5" max="5" width="9.57421875" style="0" customWidth="1"/>
    <col min="6" max="6" width="7.57421875" style="0" customWidth="1"/>
    <col min="7" max="7" width="8.421875" style="0" customWidth="1"/>
    <col min="8" max="8" width="10.57421875" style="0" customWidth="1"/>
    <col min="9" max="9" width="9.8515625" style="0" customWidth="1"/>
    <col min="12" max="12" width="7.57421875" style="0" customWidth="1"/>
    <col min="13" max="13" width="12.28125" style="0" customWidth="1"/>
    <col min="14" max="14" width="13.7109375" style="0" customWidth="1"/>
  </cols>
  <sheetData>
    <row r="1" spans="4:13" ht="12.75" customHeight="1">
      <c r="D1" s="602"/>
      <c r="E1" s="602"/>
      <c r="F1" s="602"/>
      <c r="G1" s="602"/>
      <c r="H1" s="602"/>
      <c r="I1" s="602"/>
      <c r="J1" s="602"/>
      <c r="K1" s="1"/>
      <c r="M1" s="104" t="s">
        <v>88</v>
      </c>
    </row>
    <row r="2" spans="1:14" ht="15">
      <c r="A2" s="678" t="s">
        <v>0</v>
      </c>
      <c r="B2" s="678"/>
      <c r="C2" s="678"/>
      <c r="D2" s="678"/>
      <c r="E2" s="678"/>
      <c r="F2" s="678"/>
      <c r="G2" s="678"/>
      <c r="H2" s="678"/>
      <c r="I2" s="678"/>
      <c r="J2" s="678"/>
      <c r="K2" s="678"/>
      <c r="L2" s="678"/>
      <c r="M2" s="678"/>
      <c r="N2" s="678"/>
    </row>
    <row r="3" spans="1:14" ht="20.25">
      <c r="A3" s="600" t="s">
        <v>653</v>
      </c>
      <c r="B3" s="600"/>
      <c r="C3" s="600"/>
      <c r="D3" s="600"/>
      <c r="E3" s="600"/>
      <c r="F3" s="600"/>
      <c r="G3" s="600"/>
      <c r="H3" s="600"/>
      <c r="I3" s="600"/>
      <c r="J3" s="600"/>
      <c r="K3" s="600"/>
      <c r="L3" s="600"/>
      <c r="M3" s="600"/>
      <c r="N3" s="600"/>
    </row>
    <row r="4" ht="11.25" customHeight="1"/>
    <row r="5" spans="1:14" ht="15.75">
      <c r="A5" s="601" t="s">
        <v>659</v>
      </c>
      <c r="B5" s="601"/>
      <c r="C5" s="601"/>
      <c r="D5" s="601"/>
      <c r="E5" s="601"/>
      <c r="F5" s="601"/>
      <c r="G5" s="601"/>
      <c r="H5" s="601"/>
      <c r="I5" s="601"/>
      <c r="J5" s="601"/>
      <c r="K5" s="601"/>
      <c r="L5" s="601"/>
      <c r="M5" s="601"/>
      <c r="N5" s="601"/>
    </row>
    <row r="7" spans="1:14" ht="12.75">
      <c r="A7" s="595" t="s">
        <v>931</v>
      </c>
      <c r="B7" s="595"/>
      <c r="L7" s="670" t="s">
        <v>821</v>
      </c>
      <c r="M7" s="670"/>
      <c r="N7" s="670"/>
    </row>
    <row r="8" spans="1:14" ht="15.75" customHeight="1">
      <c r="A8" s="671" t="s">
        <v>2</v>
      </c>
      <c r="B8" s="671" t="s">
        <v>3</v>
      </c>
      <c r="C8" s="573" t="s">
        <v>4</v>
      </c>
      <c r="D8" s="573"/>
      <c r="E8" s="573"/>
      <c r="F8" s="573"/>
      <c r="G8" s="573"/>
      <c r="H8" s="573" t="s">
        <v>101</v>
      </c>
      <c r="I8" s="573"/>
      <c r="J8" s="573"/>
      <c r="K8" s="573"/>
      <c r="L8" s="573"/>
      <c r="M8" s="671" t="s">
        <v>134</v>
      </c>
      <c r="N8" s="581" t="s">
        <v>135</v>
      </c>
    </row>
    <row r="9" spans="1:19" ht="51">
      <c r="A9" s="672"/>
      <c r="B9" s="672"/>
      <c r="C9" s="5" t="s">
        <v>5</v>
      </c>
      <c r="D9" s="5" t="s">
        <v>6</v>
      </c>
      <c r="E9" s="5" t="s">
        <v>368</v>
      </c>
      <c r="F9" s="5" t="s">
        <v>99</v>
      </c>
      <c r="G9" s="5" t="s">
        <v>208</v>
      </c>
      <c r="H9" s="5" t="s">
        <v>5</v>
      </c>
      <c r="I9" s="5" t="s">
        <v>6</v>
      </c>
      <c r="J9" s="5" t="s">
        <v>368</v>
      </c>
      <c r="K9" s="5" t="s">
        <v>99</v>
      </c>
      <c r="L9" s="5" t="s">
        <v>207</v>
      </c>
      <c r="M9" s="672"/>
      <c r="N9" s="581"/>
      <c r="R9" s="9"/>
      <c r="S9" s="13"/>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2.75">
      <c r="A11" s="18">
        <v>1</v>
      </c>
      <c r="B11" s="342" t="s">
        <v>862</v>
      </c>
      <c r="C11" s="9">
        <v>215</v>
      </c>
      <c r="D11" s="9">
        <v>165</v>
      </c>
      <c r="E11" s="9">
        <v>17</v>
      </c>
      <c r="F11" s="9"/>
      <c r="G11" s="9">
        <v>397</v>
      </c>
      <c r="H11" s="9">
        <v>215</v>
      </c>
      <c r="I11" s="9">
        <v>165</v>
      </c>
      <c r="J11" s="9">
        <v>17</v>
      </c>
      <c r="K11" s="9"/>
      <c r="L11" s="9">
        <v>397</v>
      </c>
      <c r="M11" s="9">
        <v>0</v>
      </c>
      <c r="N11" s="9"/>
    </row>
    <row r="12" spans="1:14" ht="12.75">
      <c r="A12" s="18">
        <v>2</v>
      </c>
      <c r="B12" s="342" t="s">
        <v>863</v>
      </c>
      <c r="C12" s="9">
        <v>141</v>
      </c>
      <c r="D12" s="9">
        <v>216</v>
      </c>
      <c r="E12" s="9">
        <v>13</v>
      </c>
      <c r="F12" s="9"/>
      <c r="G12" s="9">
        <v>370</v>
      </c>
      <c r="H12" s="9">
        <v>141</v>
      </c>
      <c r="I12" s="9">
        <v>216</v>
      </c>
      <c r="J12" s="9">
        <v>13</v>
      </c>
      <c r="K12" s="9"/>
      <c r="L12" s="9">
        <v>370</v>
      </c>
      <c r="M12" s="9">
        <v>0</v>
      </c>
      <c r="N12" s="9"/>
    </row>
    <row r="13" spans="1:14" ht="12.75">
      <c r="A13" s="18">
        <v>3</v>
      </c>
      <c r="B13" s="342" t="s">
        <v>864</v>
      </c>
      <c r="C13" s="9">
        <v>89</v>
      </c>
      <c r="D13" s="9">
        <v>167</v>
      </c>
      <c r="E13" s="9">
        <v>9</v>
      </c>
      <c r="F13" s="9"/>
      <c r="G13" s="9">
        <v>265</v>
      </c>
      <c r="H13" s="9">
        <v>89</v>
      </c>
      <c r="I13" s="9">
        <v>167</v>
      </c>
      <c r="J13" s="9">
        <v>9</v>
      </c>
      <c r="K13" s="9"/>
      <c r="L13" s="9">
        <v>265</v>
      </c>
      <c r="M13" s="9">
        <v>0</v>
      </c>
      <c r="N13" s="9"/>
    </row>
    <row r="14" spans="1:14" ht="12.75">
      <c r="A14" s="18">
        <v>4</v>
      </c>
      <c r="B14" s="342" t="s">
        <v>865</v>
      </c>
      <c r="C14" s="9">
        <v>129</v>
      </c>
      <c r="D14" s="9">
        <v>184</v>
      </c>
      <c r="E14" s="9">
        <v>11</v>
      </c>
      <c r="F14" s="9"/>
      <c r="G14" s="9">
        <v>324</v>
      </c>
      <c r="H14" s="9">
        <v>129</v>
      </c>
      <c r="I14" s="9">
        <v>184</v>
      </c>
      <c r="J14" s="9">
        <v>11</v>
      </c>
      <c r="K14" s="9"/>
      <c r="L14" s="9">
        <v>324</v>
      </c>
      <c r="M14" s="9">
        <v>0</v>
      </c>
      <c r="N14" s="9"/>
    </row>
    <row r="15" spans="1:14" ht="12.75">
      <c r="A15" s="18">
        <v>5</v>
      </c>
      <c r="B15" s="342" t="s">
        <v>866</v>
      </c>
      <c r="C15" s="9">
        <v>122</v>
      </c>
      <c r="D15" s="9">
        <v>275</v>
      </c>
      <c r="E15" s="9">
        <v>19</v>
      </c>
      <c r="F15" s="9"/>
      <c r="G15" s="9">
        <v>416</v>
      </c>
      <c r="H15" s="9">
        <v>122</v>
      </c>
      <c r="I15" s="9">
        <v>275</v>
      </c>
      <c r="J15" s="9">
        <v>19</v>
      </c>
      <c r="K15" s="9"/>
      <c r="L15" s="9">
        <v>416</v>
      </c>
      <c r="M15" s="9">
        <v>0</v>
      </c>
      <c r="N15" s="9"/>
    </row>
    <row r="16" spans="1:14" ht="12.75">
      <c r="A16" s="18">
        <v>6</v>
      </c>
      <c r="B16" s="342" t="s">
        <v>867</v>
      </c>
      <c r="C16" s="9">
        <v>98</v>
      </c>
      <c r="D16" s="9">
        <v>104</v>
      </c>
      <c r="E16" s="9">
        <v>9</v>
      </c>
      <c r="F16" s="9"/>
      <c r="G16" s="9">
        <v>211</v>
      </c>
      <c r="H16" s="9">
        <v>98</v>
      </c>
      <c r="I16" s="9">
        <v>104</v>
      </c>
      <c r="J16" s="9">
        <v>9</v>
      </c>
      <c r="K16" s="9"/>
      <c r="L16" s="9">
        <v>211</v>
      </c>
      <c r="M16" s="9">
        <v>0</v>
      </c>
      <c r="N16" s="9"/>
    </row>
    <row r="17" spans="1:14" ht="12.75">
      <c r="A17" s="18">
        <v>7</v>
      </c>
      <c r="B17" s="342" t="s">
        <v>868</v>
      </c>
      <c r="C17" s="9">
        <v>169</v>
      </c>
      <c r="D17" s="9">
        <v>255</v>
      </c>
      <c r="E17" s="9">
        <v>38</v>
      </c>
      <c r="F17" s="9"/>
      <c r="G17" s="9">
        <v>462</v>
      </c>
      <c r="H17" s="9">
        <v>169</v>
      </c>
      <c r="I17" s="9">
        <v>255</v>
      </c>
      <c r="J17" s="9">
        <v>38</v>
      </c>
      <c r="K17" s="9"/>
      <c r="L17" s="9">
        <v>462</v>
      </c>
      <c r="M17" s="9">
        <v>0</v>
      </c>
      <c r="N17" s="9"/>
    </row>
    <row r="18" spans="1:14" ht="12.75">
      <c r="A18" s="18">
        <v>8</v>
      </c>
      <c r="B18" s="342" t="s">
        <v>869</v>
      </c>
      <c r="C18" s="9">
        <v>132</v>
      </c>
      <c r="D18" s="9">
        <v>275</v>
      </c>
      <c r="E18" s="9">
        <v>17</v>
      </c>
      <c r="F18" s="9"/>
      <c r="G18" s="9">
        <v>424</v>
      </c>
      <c r="H18" s="9">
        <v>132</v>
      </c>
      <c r="I18" s="9">
        <v>275</v>
      </c>
      <c r="J18" s="9">
        <v>17</v>
      </c>
      <c r="K18" s="9"/>
      <c r="L18" s="9">
        <v>424</v>
      </c>
      <c r="M18" s="9">
        <v>0</v>
      </c>
      <c r="N18" s="9"/>
    </row>
    <row r="19" spans="1:14" ht="12.75">
      <c r="A19" s="18">
        <v>9</v>
      </c>
      <c r="B19" s="342" t="s">
        <v>870</v>
      </c>
      <c r="C19" s="9">
        <v>121</v>
      </c>
      <c r="D19" s="9">
        <v>202</v>
      </c>
      <c r="E19" s="9">
        <v>5</v>
      </c>
      <c r="F19" s="9"/>
      <c r="G19" s="9">
        <v>328</v>
      </c>
      <c r="H19" s="9">
        <v>121</v>
      </c>
      <c r="I19" s="9">
        <v>202</v>
      </c>
      <c r="J19" s="9">
        <v>5</v>
      </c>
      <c r="K19" s="9"/>
      <c r="L19" s="9">
        <v>328</v>
      </c>
      <c r="M19" s="9">
        <v>0</v>
      </c>
      <c r="N19" s="9"/>
    </row>
    <row r="20" spans="1:14" ht="12.75">
      <c r="A20" s="18">
        <v>10</v>
      </c>
      <c r="B20" s="342" t="s">
        <v>871</v>
      </c>
      <c r="C20" s="9">
        <v>168</v>
      </c>
      <c r="D20" s="9">
        <v>267</v>
      </c>
      <c r="E20" s="9">
        <v>22</v>
      </c>
      <c r="F20" s="9"/>
      <c r="G20" s="9">
        <v>457</v>
      </c>
      <c r="H20" s="9">
        <v>168</v>
      </c>
      <c r="I20" s="9">
        <v>267</v>
      </c>
      <c r="J20" s="9">
        <v>22</v>
      </c>
      <c r="K20" s="9"/>
      <c r="L20" s="9">
        <v>457</v>
      </c>
      <c r="M20" s="9">
        <v>0</v>
      </c>
      <c r="N20" s="9"/>
    </row>
    <row r="21" spans="1:14" ht="12.75">
      <c r="A21" s="18">
        <v>11</v>
      </c>
      <c r="B21" s="342" t="s">
        <v>872</v>
      </c>
      <c r="C21" s="9">
        <v>124</v>
      </c>
      <c r="D21" s="9">
        <v>296</v>
      </c>
      <c r="E21" s="9">
        <v>19</v>
      </c>
      <c r="F21" s="9"/>
      <c r="G21" s="9">
        <v>439</v>
      </c>
      <c r="H21" s="9">
        <v>124</v>
      </c>
      <c r="I21" s="9">
        <v>296</v>
      </c>
      <c r="J21" s="9">
        <v>19</v>
      </c>
      <c r="K21" s="9"/>
      <c r="L21" s="9">
        <v>439</v>
      </c>
      <c r="M21" s="9">
        <v>0</v>
      </c>
      <c r="N21" s="9"/>
    </row>
    <row r="22" spans="1:14" ht="12.75">
      <c r="A22" s="18">
        <v>12</v>
      </c>
      <c r="B22" s="342" t="s">
        <v>873</v>
      </c>
      <c r="C22" s="9">
        <v>72</v>
      </c>
      <c r="D22" s="9">
        <v>51</v>
      </c>
      <c r="E22" s="9">
        <v>7</v>
      </c>
      <c r="F22" s="9"/>
      <c r="G22" s="9">
        <v>130</v>
      </c>
      <c r="H22" s="9">
        <v>72</v>
      </c>
      <c r="I22" s="9">
        <v>51</v>
      </c>
      <c r="J22" s="9">
        <v>7</v>
      </c>
      <c r="K22" s="9"/>
      <c r="L22" s="9">
        <v>130</v>
      </c>
      <c r="M22" s="9">
        <v>0</v>
      </c>
      <c r="N22" s="9"/>
    </row>
    <row r="23" spans="1:14" ht="12.75">
      <c r="A23" s="18">
        <v>13</v>
      </c>
      <c r="B23" s="342" t="s">
        <v>874</v>
      </c>
      <c r="C23" s="9">
        <v>128</v>
      </c>
      <c r="D23" s="9">
        <v>319</v>
      </c>
      <c r="E23" s="9">
        <v>20</v>
      </c>
      <c r="F23" s="9"/>
      <c r="G23" s="9">
        <v>467</v>
      </c>
      <c r="H23" s="9">
        <v>128</v>
      </c>
      <c r="I23" s="9">
        <v>319</v>
      </c>
      <c r="J23" s="9">
        <v>20</v>
      </c>
      <c r="K23" s="9"/>
      <c r="L23" s="9">
        <v>467</v>
      </c>
      <c r="M23" s="9">
        <v>0</v>
      </c>
      <c r="N23" s="9"/>
    </row>
    <row r="24" spans="1:14" ht="12.75">
      <c r="A24" s="18">
        <v>14</v>
      </c>
      <c r="B24" s="342" t="s">
        <v>875</v>
      </c>
      <c r="C24" s="9">
        <v>140</v>
      </c>
      <c r="D24" s="9">
        <v>90</v>
      </c>
      <c r="E24" s="9">
        <v>12</v>
      </c>
      <c r="F24" s="9"/>
      <c r="G24" s="9">
        <v>242</v>
      </c>
      <c r="H24" s="9">
        <v>140</v>
      </c>
      <c r="I24" s="9">
        <v>90</v>
      </c>
      <c r="J24" s="9">
        <v>12</v>
      </c>
      <c r="K24" s="9"/>
      <c r="L24" s="9">
        <v>242</v>
      </c>
      <c r="M24" s="9">
        <v>0</v>
      </c>
      <c r="N24" s="9"/>
    </row>
    <row r="25" spans="1:14" ht="12.75">
      <c r="A25" s="574" t="s">
        <v>17</v>
      </c>
      <c r="B25" s="575"/>
      <c r="C25" s="9">
        <v>1848</v>
      </c>
      <c r="D25" s="9">
        <v>2866</v>
      </c>
      <c r="E25" s="9">
        <v>218</v>
      </c>
      <c r="F25" s="9">
        <v>0</v>
      </c>
      <c r="G25" s="9">
        <v>4932</v>
      </c>
      <c r="H25" s="9">
        <v>1848</v>
      </c>
      <c r="I25" s="9">
        <v>2866</v>
      </c>
      <c r="J25" s="9">
        <v>218</v>
      </c>
      <c r="K25" s="9">
        <v>0</v>
      </c>
      <c r="L25" s="9">
        <v>4932</v>
      </c>
      <c r="M25" s="9">
        <v>0</v>
      </c>
      <c r="N25" s="9">
        <v>0</v>
      </c>
    </row>
    <row r="26" spans="1:14" ht="12.75">
      <c r="A26" s="12"/>
      <c r="B26" s="13"/>
      <c r="C26" s="13"/>
      <c r="D26" s="13"/>
      <c r="E26" s="13"/>
      <c r="F26" s="13"/>
      <c r="G26" s="13"/>
      <c r="H26" s="13"/>
      <c r="I26" s="13"/>
      <c r="J26" s="13"/>
      <c r="K26" s="13"/>
      <c r="L26" s="13"/>
      <c r="M26" s="13"/>
      <c r="N26" s="13"/>
    </row>
    <row r="27" ht="12.75">
      <c r="A27" s="11" t="s">
        <v>7</v>
      </c>
    </row>
    <row r="28" ht="12.75">
      <c r="A28" t="s">
        <v>8</v>
      </c>
    </row>
    <row r="29" spans="1:14" ht="12.75">
      <c r="A29" t="s">
        <v>9</v>
      </c>
      <c r="L29" s="12" t="s">
        <v>10</v>
      </c>
      <c r="M29" s="12"/>
      <c r="N29" s="12" t="s">
        <v>10</v>
      </c>
    </row>
    <row r="30" spans="1:12" ht="12.75">
      <c r="A30" s="16" t="s">
        <v>441</v>
      </c>
      <c r="J30" s="12"/>
      <c r="K30" s="12"/>
      <c r="L30" s="12"/>
    </row>
    <row r="31" spans="3:13" ht="12.75">
      <c r="C31" s="16" t="s">
        <v>442</v>
      </c>
      <c r="E31" s="13"/>
      <c r="F31" s="13"/>
      <c r="G31" s="13"/>
      <c r="H31" s="13"/>
      <c r="I31" s="13"/>
      <c r="J31" s="13"/>
      <c r="K31" s="13"/>
      <c r="L31" s="13"/>
      <c r="M31" s="13"/>
    </row>
    <row r="32" spans="5:14" ht="12.75">
      <c r="E32" s="13"/>
      <c r="F32" s="13"/>
      <c r="G32" s="13"/>
      <c r="H32" s="13"/>
      <c r="I32" s="13"/>
      <c r="J32" s="13"/>
      <c r="K32" s="13"/>
      <c r="L32" s="13"/>
      <c r="M32" s="13"/>
      <c r="N32" s="13"/>
    </row>
    <row r="33" spans="5:14" ht="12.75">
      <c r="E33" s="13"/>
      <c r="F33" s="13"/>
      <c r="G33" s="13"/>
      <c r="H33" s="13"/>
      <c r="I33" s="13"/>
      <c r="J33" s="13"/>
      <c r="K33" s="13"/>
      <c r="L33" s="13"/>
      <c r="M33" s="13"/>
      <c r="N33" s="13"/>
    </row>
    <row r="34" spans="1:14" ht="15.75" customHeight="1">
      <c r="A34" s="14" t="s">
        <v>11</v>
      </c>
      <c r="B34" s="14" t="s">
        <v>934</v>
      </c>
      <c r="C34" s="14"/>
      <c r="D34" s="14"/>
      <c r="E34" s="14"/>
      <c r="F34" s="14"/>
      <c r="G34" s="14"/>
      <c r="H34" s="14"/>
      <c r="L34" s="675" t="s">
        <v>973</v>
      </c>
      <c r="M34" s="675"/>
      <c r="N34" s="675"/>
    </row>
    <row r="35" spans="1:14" ht="15.75" customHeight="1">
      <c r="A35" s="675" t="s">
        <v>13</v>
      </c>
      <c r="B35" s="675"/>
      <c r="C35" s="675"/>
      <c r="D35" s="675"/>
      <c r="E35" s="675"/>
      <c r="F35" s="675"/>
      <c r="G35" s="675"/>
      <c r="H35" s="675"/>
      <c r="I35" s="675"/>
      <c r="J35" s="675"/>
      <c r="K35" s="675"/>
      <c r="L35" s="675"/>
      <c r="M35" s="675"/>
      <c r="N35" s="675"/>
    </row>
    <row r="36" spans="1:14" ht="15.75">
      <c r="A36" s="675" t="s">
        <v>955</v>
      </c>
      <c r="B36" s="675"/>
      <c r="C36" s="675"/>
      <c r="D36" s="675"/>
      <c r="E36" s="675"/>
      <c r="F36" s="675"/>
      <c r="G36" s="675"/>
      <c r="H36" s="675"/>
      <c r="I36" s="675"/>
      <c r="J36" s="675"/>
      <c r="K36" s="675"/>
      <c r="L36" s="675"/>
      <c r="M36" s="675"/>
      <c r="N36" s="675"/>
    </row>
    <row r="37" spans="12:14" ht="12.75">
      <c r="L37" s="595"/>
      <c r="M37" s="595"/>
      <c r="N37" s="595"/>
    </row>
    <row r="38" spans="1:14" ht="12.75">
      <c r="A38" s="674"/>
      <c r="B38" s="674"/>
      <c r="C38" s="674"/>
      <c r="D38" s="674"/>
      <c r="E38" s="674"/>
      <c r="F38" s="674"/>
      <c r="G38" s="674"/>
      <c r="H38" s="674"/>
      <c r="I38" s="674"/>
      <c r="J38" s="674"/>
      <c r="K38" s="674"/>
      <c r="L38" s="674"/>
      <c r="M38" s="674"/>
      <c r="N38" s="674"/>
    </row>
  </sheetData>
  <sheetProtection/>
  <mergeCells count="18">
    <mergeCell ref="A38:N38"/>
    <mergeCell ref="L34:N34"/>
    <mergeCell ref="A35:N35"/>
    <mergeCell ref="M8:M9"/>
    <mergeCell ref="N8:N9"/>
    <mergeCell ref="L37:N37"/>
    <mergeCell ref="A36:N36"/>
    <mergeCell ref="A8:A9"/>
    <mergeCell ref="B8:B9"/>
    <mergeCell ref="C8:G8"/>
    <mergeCell ref="A25:B25"/>
    <mergeCell ref="H8:L8"/>
    <mergeCell ref="D1:J1"/>
    <mergeCell ref="A2:N2"/>
    <mergeCell ref="A3:N3"/>
    <mergeCell ref="A5:N5"/>
    <mergeCell ref="L7:N7"/>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2018-04-30T16:06:28Z</cp:lastPrinted>
  <dcterms:created xsi:type="dcterms:W3CDTF">1996-10-14T23:33:28Z</dcterms:created>
  <dcterms:modified xsi:type="dcterms:W3CDTF">2018-05-14T08:20:16Z</dcterms:modified>
  <cp:category/>
  <cp:version/>
  <cp:contentType/>
  <cp:contentStatus/>
</cp:coreProperties>
</file>